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315" windowWidth="12885" windowHeight="12975"/>
  </bookViews>
  <sheets>
    <sheet name="Ex Ante Impacts" sheetId="2" r:id="rId1"/>
    <sheet name="Lookup" sheetId="1" state="hidden" r:id="rId2"/>
    <sheet name="Criteria" sheetId="3" state="hidden" r:id="rId3"/>
  </sheets>
  <definedNames>
    <definedName name="cycle">Criteria!$A$18:$A$20</definedName>
    <definedName name="data">Lookup!$F$2:$O$4033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A24" i="3" l="1"/>
  <c r="A25" i="3" s="1"/>
  <c r="A26" i="3" s="1"/>
  <c r="A27" i="3" s="1"/>
  <c r="A28" i="3" s="1"/>
  <c r="A29" i="3" s="1"/>
  <c r="A30" i="3" s="1"/>
  <c r="A31" i="3" s="1"/>
  <c r="A32" i="3" s="1"/>
  <c r="A23" i="3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3458" i="1" l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L9" i="2"/>
  <c r="M9" i="2"/>
  <c r="K9" i="2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578" i="1" l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U23" i="2"/>
  <c r="U24" i="2"/>
  <c r="U25" i="2"/>
  <c r="U26" i="2"/>
  <c r="U2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K10" i="2" l="1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N23" i="2" s="1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</calcChain>
</file>

<file path=xl/sharedStrings.xml><?xml version="1.0" encoding="utf-8"?>
<sst xmlns="http://schemas.openxmlformats.org/spreadsheetml/2006/main" count="24263" uniqueCount="68">
  <si>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</si>
  <si>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</si>
  <si>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</si>
  <si>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</si>
  <si>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</si>
  <si>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</si>
  <si>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</si>
  <si>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</si>
  <si>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</si>
  <si>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</si>
  <si>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</si>
  <si>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</si>
  <si>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</si>
  <si>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</si>
  <si>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</si>
  <si>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</si>
  <si>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</si>
  <si>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</si>
  <si>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</si>
  <si>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</si>
  <si>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</si>
  <si>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</si>
  <si>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</si>
  <si>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</si>
  <si>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</si>
  <si>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</si>
  <si>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</si>
  <si>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</si>
  <si>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</si>
  <si>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</si>
  <si>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</si>
  <si>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</si>
  <si>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</si>
  <si>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</si>
  <si>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</si>
  <si>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</si>
  <si>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</si>
  <si>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</si>
  <si>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</si>
  <si>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</si>
  <si>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</si>
  <si>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</si>
  <si>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</si>
  <si>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</si>
  <si>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</si>
  <si>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cntrlkw</t>
  </si>
  <si>
    <t>San Diego Gas and Electric Company</t>
  </si>
  <si>
    <t>daytype2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</si>
  <si>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</si>
  <si>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</si>
  <si>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</si>
  <si>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</si>
  <si>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</si>
  <si>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</si>
  <si>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</si>
  <si>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</si>
  <si>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</si>
  <si>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</si>
  <si>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caiso</t>
  </si>
  <si>
    <t>100% Cycling</t>
  </si>
  <si>
    <t>Residential</t>
  </si>
  <si>
    <t>(°F)</t>
  </si>
  <si>
    <t>2014 Ex Ante Load Impacts - Summer Saver</t>
  </si>
  <si>
    <t>v2</t>
  </si>
  <si>
    <t>took out 2010 ref expost</t>
  </si>
  <si>
    <t>took out 2011 outage days</t>
  </si>
  <si>
    <t>v3</t>
  </si>
  <si>
    <t>changed exante weather to KSAN KNKX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</si>
</sst>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15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63.630400000000002</c:v>
                </c:pt>
                <c:pt idx="1">
                  <c:v>63.904299999999999</c:v>
                </c:pt>
                <c:pt idx="2">
                  <c:v>64.258700000000005</c:v>
                </c:pt>
                <c:pt idx="3">
                  <c:v>64.919600000000003</c:v>
                </c:pt>
                <c:pt idx="4">
                  <c:v>63.339100000000002</c:v>
                </c:pt>
                <c:pt idx="5">
                  <c:v>62.452199999999998</c:v>
                </c:pt>
                <c:pt idx="6">
                  <c:v>63.395699999999998</c:v>
                </c:pt>
                <c:pt idx="7">
                  <c:v>68.047799999999995</c:v>
                </c:pt>
                <c:pt idx="8">
                  <c:v>75.313000000000002</c:v>
                </c:pt>
                <c:pt idx="9">
                  <c:v>80.0304</c:v>
                </c:pt>
                <c:pt idx="10">
                  <c:v>83.884799999999998</c:v>
                </c:pt>
                <c:pt idx="11">
                  <c:v>85.021699999999996</c:v>
                </c:pt>
                <c:pt idx="12">
                  <c:v>84.989099999999993</c:v>
                </c:pt>
                <c:pt idx="13">
                  <c:v>85.384799999999998</c:v>
                </c:pt>
                <c:pt idx="14">
                  <c:v>84.328299999999999</c:v>
                </c:pt>
                <c:pt idx="15">
                  <c:v>82.563000000000002</c:v>
                </c:pt>
                <c:pt idx="16">
                  <c:v>82.313000000000002</c:v>
                </c:pt>
                <c:pt idx="17">
                  <c:v>81.982600000000005</c:v>
                </c:pt>
                <c:pt idx="18">
                  <c:v>81.991299999999995</c:v>
                </c:pt>
                <c:pt idx="19">
                  <c:v>78.741299999999995</c:v>
                </c:pt>
                <c:pt idx="20">
                  <c:v>75.160899999999998</c:v>
                </c:pt>
                <c:pt idx="21">
                  <c:v>71.669600000000003</c:v>
                </c:pt>
                <c:pt idx="22">
                  <c:v>71.0565</c:v>
                </c:pt>
                <c:pt idx="23">
                  <c:v>68.791300000000007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15481984"/>
        <c:axId val="115480064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0.61762830000000002</c:v>
                </c:pt>
                <c:pt idx="1">
                  <c:v>0.53297740000000005</c:v>
                </c:pt>
                <c:pt idx="2">
                  <c:v>0.49419160000000001</c:v>
                </c:pt>
                <c:pt idx="3">
                  <c:v>0.45780480000000001</c:v>
                </c:pt>
                <c:pt idx="4">
                  <c:v>0.44468609999999997</c:v>
                </c:pt>
                <c:pt idx="5">
                  <c:v>0.46645750000000002</c:v>
                </c:pt>
                <c:pt idx="6">
                  <c:v>0.53025160000000005</c:v>
                </c:pt>
                <c:pt idx="7">
                  <c:v>0.55987220000000004</c:v>
                </c:pt>
                <c:pt idx="8">
                  <c:v>0.59951080000000001</c:v>
                </c:pt>
                <c:pt idx="9">
                  <c:v>0.65554590000000001</c:v>
                </c:pt>
                <c:pt idx="10">
                  <c:v>0.74957110000000005</c:v>
                </c:pt>
                <c:pt idx="11">
                  <c:v>0.86476240000000004</c:v>
                </c:pt>
                <c:pt idx="12">
                  <c:v>1.001579</c:v>
                </c:pt>
                <c:pt idx="13">
                  <c:v>0.84717410000000004</c:v>
                </c:pt>
                <c:pt idx="14">
                  <c:v>0.87443590000000004</c:v>
                </c:pt>
                <c:pt idx="15">
                  <c:v>0.90363649999999995</c:v>
                </c:pt>
                <c:pt idx="16">
                  <c:v>0.94234370000000001</c:v>
                </c:pt>
                <c:pt idx="17">
                  <c:v>1.001161</c:v>
                </c:pt>
                <c:pt idx="18">
                  <c:v>1.472259</c:v>
                </c:pt>
                <c:pt idx="19">
                  <c:v>1.52993</c:v>
                </c:pt>
                <c:pt idx="20">
                  <c:v>1.4665840000000001</c:v>
                </c:pt>
                <c:pt idx="21">
                  <c:v>1.308252</c:v>
                </c:pt>
                <c:pt idx="22">
                  <c:v>1.0715170000000001</c:v>
                </c:pt>
                <c:pt idx="23">
                  <c:v>0.84349180000000001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0.61762830000000002</c:v>
                </c:pt>
                <c:pt idx="1">
                  <c:v>0.53297740000000005</c:v>
                </c:pt>
                <c:pt idx="2">
                  <c:v>0.49419150000000001</c:v>
                </c:pt>
                <c:pt idx="3">
                  <c:v>0.45780480000000001</c:v>
                </c:pt>
                <c:pt idx="4">
                  <c:v>0.44468609999999997</c:v>
                </c:pt>
                <c:pt idx="5">
                  <c:v>0.46645750000000002</c:v>
                </c:pt>
                <c:pt idx="6">
                  <c:v>0.53025160000000005</c:v>
                </c:pt>
                <c:pt idx="7">
                  <c:v>0.55987220000000004</c:v>
                </c:pt>
                <c:pt idx="8">
                  <c:v>0.59951080000000001</c:v>
                </c:pt>
                <c:pt idx="9">
                  <c:v>0.65554590000000001</c:v>
                </c:pt>
                <c:pt idx="10">
                  <c:v>0.74957110000000005</c:v>
                </c:pt>
                <c:pt idx="11">
                  <c:v>0.86476240000000004</c:v>
                </c:pt>
                <c:pt idx="12">
                  <c:v>1.001579</c:v>
                </c:pt>
                <c:pt idx="13">
                  <c:v>1.108347</c:v>
                </c:pt>
                <c:pt idx="14">
                  <c:v>1.1907270000000001</c:v>
                </c:pt>
                <c:pt idx="15">
                  <c:v>1.2849759999999999</c:v>
                </c:pt>
                <c:pt idx="16">
                  <c:v>1.3603240000000001</c:v>
                </c:pt>
                <c:pt idx="17">
                  <c:v>1.390585</c:v>
                </c:pt>
                <c:pt idx="18">
                  <c:v>1.4135489999999999</c:v>
                </c:pt>
                <c:pt idx="19">
                  <c:v>1.3582000000000001</c:v>
                </c:pt>
                <c:pt idx="20">
                  <c:v>1.333912</c:v>
                </c:pt>
                <c:pt idx="21">
                  <c:v>1.2030000000000001</c:v>
                </c:pt>
                <c:pt idx="22">
                  <c:v>1.0017210000000001</c:v>
                </c:pt>
                <c:pt idx="23">
                  <c:v>0.79577810000000004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25440"/>
        <c:axId val="112127360"/>
      </c:lineChart>
      <c:catAx>
        <c:axId val="11212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2127360"/>
        <c:crosses val="autoZero"/>
        <c:auto val="1"/>
        <c:lblAlgn val="ctr"/>
        <c:lblOffset val="100"/>
        <c:noMultiLvlLbl val="0"/>
      </c:catAx>
      <c:valAx>
        <c:axId val="112127360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112125440"/>
        <c:crosses val="autoZero"/>
        <c:crossBetween val="between"/>
      </c:valAx>
      <c:valAx>
        <c:axId val="115480064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5481984"/>
        <c:crosses val="max"/>
        <c:crossBetween val="between"/>
        <c:majorUnit val="25"/>
        <c:minorUnit val="5"/>
      </c:valAx>
      <c:catAx>
        <c:axId val="115481984"/>
        <c:scaling>
          <c:orientation val="minMax"/>
        </c:scaling>
        <c:delete val="1"/>
        <c:axPos val="b"/>
        <c:majorTickMark val="out"/>
        <c:minorTickMark val="none"/>
        <c:tickLblPos val="none"/>
        <c:crossAx val="115480064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topLeftCell="A7" zoomScale="85" zoomScaleNormal="85" workbookViewId="0">
      <selection activeCell="N43" sqref="N43"/>
    </sheetView>
  </sheetViews>
  <sheetFormatPr defaultRowHeight="15" x14ac:dyDescent="0.25"/>
  <cols>
    <col min="1" max="1" width="9.140625" style="16"/>
    <col min="2" max="2" width="31.28515625" style="16" bestFit="1" customWidth="1"/>
    <col min="3" max="3" width="34.85546875" style="16" bestFit="1" customWidth="1"/>
    <col min="4" max="4" width="12.28515625" style="16" customWidth="1"/>
    <col min="5" max="5" width="36.85546875" style="16" customWidth="1"/>
    <col min="6" max="6" width="10.42578125" style="16" customWidth="1"/>
    <col min="7" max="7" width="11.42578125" style="16" customWidth="1"/>
    <col min="8" max="8" width="8.42578125" style="16" customWidth="1"/>
    <col min="9" max="10" width="9.140625" style="16"/>
    <col min="11" max="12" width="10.5703125" style="16" customWidth="1"/>
    <col min="13" max="13" width="9.140625" style="16"/>
    <col min="14" max="14" width="8.42578125" style="16" bestFit="1" customWidth="1"/>
    <col min="15" max="15" width="9.140625" style="16"/>
    <col min="16" max="20" width="9.5703125" style="16" bestFit="1" customWidth="1"/>
    <col min="21" max="16384" width="9.140625" style="16"/>
  </cols>
  <sheetData>
    <row r="1" spans="2:23" ht="15.75" thickBot="1" x14ac:dyDescent="0.3">
      <c r="T1" s="17"/>
      <c r="U1" s="17"/>
      <c r="V1" s="18"/>
    </row>
    <row r="2" spans="2:23" ht="27.75" customHeight="1" thickTop="1" x14ac:dyDescent="0.25">
      <c r="B2" s="19" t="s">
        <v>46</v>
      </c>
      <c r="C2" s="20"/>
      <c r="D2" s="20"/>
      <c r="E2" s="20"/>
      <c r="F2" s="20"/>
      <c r="G2" s="20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7"/>
      <c r="U2" s="17"/>
      <c r="V2" s="18"/>
    </row>
    <row r="3" spans="2:23" ht="18" thickBot="1" x14ac:dyDescent="0.3">
      <c r="B3" s="22" t="s">
        <v>62</v>
      </c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17"/>
      <c r="U3" s="17"/>
      <c r="V3" s="18"/>
    </row>
    <row r="4" spans="2:23" ht="15.75" thickTop="1" x14ac:dyDescent="0.25">
      <c r="T4" s="17"/>
      <c r="U4" s="17"/>
      <c r="V4" s="18"/>
    </row>
    <row r="6" spans="2:23" x14ac:dyDescent="0.25">
      <c r="B6" s="25" t="s">
        <v>44</v>
      </c>
      <c r="C6" s="26"/>
      <c r="E6" s="25" t="s">
        <v>1</v>
      </c>
      <c r="F6" s="26"/>
    </row>
    <row r="7" spans="2:23" ht="15" customHeight="1" x14ac:dyDescent="0.25">
      <c r="B7" s="59" t="s">
        <v>41</v>
      </c>
      <c r="C7" s="27">
        <v>2017</v>
      </c>
      <c r="E7" s="64" t="s">
        <v>2</v>
      </c>
      <c r="F7" s="28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60" t="s">
        <v>33</v>
      </c>
      <c r="C8" s="29" t="s">
        <v>38</v>
      </c>
      <c r="E8" s="65" t="s">
        <v>7</v>
      </c>
      <c r="F8" s="28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1" t="s">
        <v>34</v>
      </c>
      <c r="C9" s="30" t="s">
        <v>51</v>
      </c>
      <c r="E9" s="65" t="s">
        <v>9</v>
      </c>
      <c r="F9" s="31">
        <f>AVERAGE(O23:O27)</f>
        <v>83.314339999999987</v>
      </c>
      <c r="J9" s="76"/>
      <c r="K9" s="32" t="str">
        <f>IF($C$10="Aggregate", "(MW)", "(kW)")</f>
        <v>(kW)</v>
      </c>
      <c r="L9" s="32" t="str">
        <f t="shared" ref="L9:M9" si="0">IF($C$10="Aggregate", "(MW)", "(kW)")</f>
        <v>(kW)</v>
      </c>
      <c r="M9" s="32" t="str">
        <f t="shared" si="0"/>
        <v>(kW)</v>
      </c>
      <c r="N9" s="32" t="s">
        <v>12</v>
      </c>
      <c r="O9" s="32" t="s">
        <v>61</v>
      </c>
      <c r="P9" s="32" t="s">
        <v>15</v>
      </c>
      <c r="Q9" s="32" t="s">
        <v>16</v>
      </c>
      <c r="R9" s="32" t="s">
        <v>17</v>
      </c>
      <c r="S9" s="32" t="s">
        <v>18</v>
      </c>
      <c r="T9" s="33" t="s">
        <v>19</v>
      </c>
      <c r="V9" s="34"/>
      <c r="W9" s="35"/>
    </row>
    <row r="10" spans="2:23" x14ac:dyDescent="0.25">
      <c r="B10" s="61" t="s">
        <v>13</v>
      </c>
      <c r="C10" s="36" t="s">
        <v>29</v>
      </c>
      <c r="E10" s="65" t="s">
        <v>11</v>
      </c>
      <c r="F10" s="37">
        <f>AVERAGE(M23:M27)</f>
        <v>0.35324156000000001</v>
      </c>
      <c r="J10" s="38">
        <v>1</v>
      </c>
      <c r="K10" s="39">
        <f>VLOOKUP(CONCATENATE($C$10,$C$8,$C$9,$C$11,$J10),data,2,FALSE)</f>
        <v>0.61762830000000002</v>
      </c>
      <c r="L10" s="39">
        <f t="shared" ref="L10:L33" si="1">VLOOKUP(CONCATENATE($C$10,$C$8,$C$9,$C$11,$J10),data,3,FALSE)</f>
        <v>0.61762830000000002</v>
      </c>
      <c r="M10" s="39">
        <f>(K10-L10)*-1</f>
        <v>0</v>
      </c>
      <c r="N10" s="40">
        <f>M10/L10</f>
        <v>0</v>
      </c>
      <c r="O10" s="41">
        <f t="shared" ref="O10:O33" si="2">VLOOKUP(CONCATENATE($C$10,$C$8,$C$9,$C$11,$J10),data,4,FALSE)</f>
        <v>63.630400000000002</v>
      </c>
      <c r="P10" s="39">
        <f t="shared" ref="P10:P33" si="3">VLOOKUP(CONCATENATE($C$10,$C$8,$C$9,$C$11,$J10),data,5,FALSE)</f>
        <v>0</v>
      </c>
      <c r="Q10" s="39">
        <f t="shared" ref="Q10:Q33" si="4">VLOOKUP(CONCATENATE($C$10,$C$8,$C$9,$C$11,$J10),data,6,FALSE)</f>
        <v>0</v>
      </c>
      <c r="R10" s="39">
        <f t="shared" ref="R10:R33" si="5">VLOOKUP(CONCATENATE($C$10,$C$8,$C$9,$C$11,$J10),data,7,FALSE)</f>
        <v>0</v>
      </c>
      <c r="S10" s="39">
        <f t="shared" ref="S10:S33" si="6">VLOOKUP(CONCATENATE($C$10,$C$8,$C$9,$C$11,$J10),data,8,FALSE)</f>
        <v>0</v>
      </c>
      <c r="T10" s="39">
        <f t="shared" ref="T10:T33" si="7">VLOOKUP(CONCATENATE($C$10,$C$8,$C$9,$C$11,$J10),data,9,FALSE)</f>
        <v>0</v>
      </c>
      <c r="U10" s="42"/>
      <c r="W10" s="43"/>
    </row>
    <row r="11" spans="2:23" x14ac:dyDescent="0.25">
      <c r="B11" s="62" t="s">
        <v>27</v>
      </c>
      <c r="C11" s="44" t="s">
        <v>59</v>
      </c>
      <c r="E11" s="66" t="s">
        <v>10</v>
      </c>
      <c r="F11" s="45">
        <f>AVERAGE(M23:M27)/AVERAGE(L23:L27)</f>
        <v>0.27880335137133483</v>
      </c>
      <c r="J11" s="38">
        <v>2</v>
      </c>
      <c r="K11" s="39">
        <f t="shared" ref="K11:K33" si="8">VLOOKUP(CONCATENATE($C$10,$C$8,$C$9,$C$11,$J11),data,2,FALSE)</f>
        <v>0.53297740000000005</v>
      </c>
      <c r="L11" s="39">
        <f t="shared" si="1"/>
        <v>0.53297740000000005</v>
      </c>
      <c r="M11" s="39">
        <f t="shared" ref="M11:M33" si="9">(K11-L11)*-1</f>
        <v>0</v>
      </c>
      <c r="N11" s="40">
        <f t="shared" ref="N11:N33" si="10">M11/L11</f>
        <v>0</v>
      </c>
      <c r="O11" s="41">
        <f t="shared" si="2"/>
        <v>63.904299999999999</v>
      </c>
      <c r="P11" s="39">
        <f t="shared" si="3"/>
        <v>0</v>
      </c>
      <c r="Q11" s="39">
        <f t="shared" si="4"/>
        <v>0</v>
      </c>
      <c r="R11" s="39">
        <f t="shared" si="5"/>
        <v>0</v>
      </c>
      <c r="S11" s="39">
        <f t="shared" si="6"/>
        <v>0</v>
      </c>
      <c r="T11" s="39">
        <f t="shared" si="7"/>
        <v>0</v>
      </c>
      <c r="U11" s="42"/>
    </row>
    <row r="12" spans="2:23" x14ac:dyDescent="0.25">
      <c r="B12" s="63" t="s">
        <v>40</v>
      </c>
      <c r="C12" s="46">
        <f>VLOOKUP(CONCATENATE($C$10,$C$8,$C$9,$C$11,$J10),data,10,FALSE)</f>
        <v>10695</v>
      </c>
      <c r="J12" s="38">
        <v>3</v>
      </c>
      <c r="K12" s="39">
        <f t="shared" si="8"/>
        <v>0.49419160000000001</v>
      </c>
      <c r="L12" s="39">
        <f t="shared" si="1"/>
        <v>0.49419150000000001</v>
      </c>
      <c r="M12" s="39">
        <f t="shared" si="9"/>
        <v>-1.0000000000287557E-7</v>
      </c>
      <c r="N12" s="40">
        <f t="shared" si="10"/>
        <v>-2.0235070818270967E-7</v>
      </c>
      <c r="O12" s="41">
        <f t="shared" si="2"/>
        <v>64.258700000000005</v>
      </c>
      <c r="P12" s="39">
        <f t="shared" si="3"/>
        <v>0</v>
      </c>
      <c r="Q12" s="39">
        <f t="shared" si="4"/>
        <v>0</v>
      </c>
      <c r="R12" s="39">
        <f t="shared" si="5"/>
        <v>0</v>
      </c>
      <c r="S12" s="39">
        <f t="shared" si="6"/>
        <v>0</v>
      </c>
      <c r="T12" s="39">
        <f t="shared" si="7"/>
        <v>0</v>
      </c>
      <c r="U12" s="42"/>
    </row>
    <row r="13" spans="2:23" x14ac:dyDescent="0.25">
      <c r="B13" s="47"/>
      <c r="J13" s="38">
        <v>4</v>
      </c>
      <c r="K13" s="39">
        <f t="shared" si="8"/>
        <v>0.45780480000000001</v>
      </c>
      <c r="L13" s="39">
        <f t="shared" si="1"/>
        <v>0.45780480000000001</v>
      </c>
      <c r="M13" s="39">
        <f t="shared" si="9"/>
        <v>0</v>
      </c>
      <c r="N13" s="40">
        <f t="shared" si="10"/>
        <v>0</v>
      </c>
      <c r="O13" s="41">
        <f t="shared" si="2"/>
        <v>64.919600000000003</v>
      </c>
      <c r="P13" s="39">
        <f t="shared" si="3"/>
        <v>0</v>
      </c>
      <c r="Q13" s="39">
        <f t="shared" si="4"/>
        <v>0</v>
      </c>
      <c r="R13" s="39">
        <f t="shared" si="5"/>
        <v>0</v>
      </c>
      <c r="S13" s="39">
        <f t="shared" si="6"/>
        <v>0</v>
      </c>
      <c r="T13" s="39">
        <f t="shared" si="7"/>
        <v>0</v>
      </c>
      <c r="U13" s="42"/>
    </row>
    <row r="14" spans="2:23" x14ac:dyDescent="0.25">
      <c r="B14" s="47"/>
      <c r="J14" s="38">
        <v>5</v>
      </c>
      <c r="K14" s="39">
        <f t="shared" si="8"/>
        <v>0.44468609999999997</v>
      </c>
      <c r="L14" s="39">
        <f t="shared" si="1"/>
        <v>0.44468609999999997</v>
      </c>
      <c r="M14" s="39">
        <f t="shared" si="9"/>
        <v>0</v>
      </c>
      <c r="N14" s="40">
        <f t="shared" si="10"/>
        <v>0</v>
      </c>
      <c r="O14" s="41">
        <f t="shared" si="2"/>
        <v>63.339100000000002</v>
      </c>
      <c r="P14" s="39">
        <f t="shared" si="3"/>
        <v>0</v>
      </c>
      <c r="Q14" s="39">
        <f t="shared" si="4"/>
        <v>0</v>
      </c>
      <c r="R14" s="39">
        <f t="shared" si="5"/>
        <v>0</v>
      </c>
      <c r="S14" s="39">
        <f t="shared" si="6"/>
        <v>0</v>
      </c>
      <c r="T14" s="39">
        <f t="shared" si="7"/>
        <v>0</v>
      </c>
      <c r="U14" s="42"/>
    </row>
    <row r="15" spans="2:23" x14ac:dyDescent="0.25">
      <c r="B15" s="47"/>
      <c r="J15" s="38">
        <v>6</v>
      </c>
      <c r="K15" s="39">
        <f t="shared" si="8"/>
        <v>0.46645750000000002</v>
      </c>
      <c r="L15" s="39">
        <f t="shared" si="1"/>
        <v>0.46645750000000002</v>
      </c>
      <c r="M15" s="39">
        <f t="shared" si="9"/>
        <v>0</v>
      </c>
      <c r="N15" s="40">
        <f t="shared" si="10"/>
        <v>0</v>
      </c>
      <c r="O15" s="41">
        <f t="shared" si="2"/>
        <v>62.452199999999998</v>
      </c>
      <c r="P15" s="39">
        <f t="shared" si="3"/>
        <v>0</v>
      </c>
      <c r="Q15" s="39">
        <f t="shared" si="4"/>
        <v>0</v>
      </c>
      <c r="R15" s="39">
        <f t="shared" si="5"/>
        <v>0</v>
      </c>
      <c r="S15" s="39">
        <f t="shared" si="6"/>
        <v>0</v>
      </c>
      <c r="T15" s="39">
        <f t="shared" si="7"/>
        <v>0</v>
      </c>
      <c r="U15" s="42"/>
    </row>
    <row r="16" spans="2:23" x14ac:dyDescent="0.25">
      <c r="J16" s="38">
        <v>7</v>
      </c>
      <c r="K16" s="39">
        <f t="shared" si="8"/>
        <v>0.53025160000000005</v>
      </c>
      <c r="L16" s="39">
        <f t="shared" si="1"/>
        <v>0.53025160000000005</v>
      </c>
      <c r="M16" s="39">
        <f t="shared" si="9"/>
        <v>0</v>
      </c>
      <c r="N16" s="40">
        <f t="shared" si="10"/>
        <v>0</v>
      </c>
      <c r="O16" s="41">
        <f t="shared" si="2"/>
        <v>63.395699999999998</v>
      </c>
      <c r="P16" s="39">
        <f t="shared" si="3"/>
        <v>0</v>
      </c>
      <c r="Q16" s="39">
        <f t="shared" si="4"/>
        <v>0</v>
      </c>
      <c r="R16" s="39">
        <f t="shared" si="5"/>
        <v>0</v>
      </c>
      <c r="S16" s="39">
        <f t="shared" si="6"/>
        <v>0</v>
      </c>
      <c r="T16" s="39">
        <f t="shared" si="7"/>
        <v>0</v>
      </c>
      <c r="U16" s="42"/>
    </row>
    <row r="17" spans="10:23" x14ac:dyDescent="0.25">
      <c r="J17" s="38">
        <v>8</v>
      </c>
      <c r="K17" s="39">
        <f t="shared" si="8"/>
        <v>0.55987220000000004</v>
      </c>
      <c r="L17" s="39">
        <f t="shared" si="1"/>
        <v>0.55987220000000004</v>
      </c>
      <c r="M17" s="39">
        <f t="shared" si="9"/>
        <v>0</v>
      </c>
      <c r="N17" s="40">
        <f t="shared" si="10"/>
        <v>0</v>
      </c>
      <c r="O17" s="41">
        <f t="shared" si="2"/>
        <v>68.047799999999995</v>
      </c>
      <c r="P17" s="39">
        <f t="shared" si="3"/>
        <v>0</v>
      </c>
      <c r="Q17" s="39">
        <f t="shared" si="4"/>
        <v>0</v>
      </c>
      <c r="R17" s="39">
        <f t="shared" si="5"/>
        <v>0</v>
      </c>
      <c r="S17" s="39">
        <f t="shared" si="6"/>
        <v>0</v>
      </c>
      <c r="T17" s="39">
        <f t="shared" si="7"/>
        <v>0</v>
      </c>
      <c r="U17" s="42"/>
    </row>
    <row r="18" spans="10:23" x14ac:dyDescent="0.25">
      <c r="J18" s="38">
        <v>9</v>
      </c>
      <c r="K18" s="39">
        <f t="shared" si="8"/>
        <v>0.59951080000000001</v>
      </c>
      <c r="L18" s="39">
        <f t="shared" si="1"/>
        <v>0.59951080000000001</v>
      </c>
      <c r="M18" s="39">
        <f t="shared" si="9"/>
        <v>0</v>
      </c>
      <c r="N18" s="40">
        <f t="shared" si="10"/>
        <v>0</v>
      </c>
      <c r="O18" s="41">
        <f t="shared" si="2"/>
        <v>75.313000000000002</v>
      </c>
      <c r="P18" s="39">
        <f t="shared" si="3"/>
        <v>0</v>
      </c>
      <c r="Q18" s="39">
        <f t="shared" si="4"/>
        <v>0</v>
      </c>
      <c r="R18" s="39">
        <f t="shared" si="5"/>
        <v>0</v>
      </c>
      <c r="S18" s="39">
        <f t="shared" si="6"/>
        <v>0</v>
      </c>
      <c r="T18" s="39">
        <f t="shared" si="7"/>
        <v>0</v>
      </c>
      <c r="U18" s="42"/>
    </row>
    <row r="19" spans="10:23" x14ac:dyDescent="0.25">
      <c r="J19" s="38">
        <v>10</v>
      </c>
      <c r="K19" s="39">
        <f t="shared" si="8"/>
        <v>0.65554590000000001</v>
      </c>
      <c r="L19" s="39">
        <f t="shared" si="1"/>
        <v>0.65554590000000001</v>
      </c>
      <c r="M19" s="39">
        <f t="shared" si="9"/>
        <v>0</v>
      </c>
      <c r="N19" s="40">
        <f t="shared" si="10"/>
        <v>0</v>
      </c>
      <c r="O19" s="41">
        <f t="shared" si="2"/>
        <v>80.0304</v>
      </c>
      <c r="P19" s="39">
        <f t="shared" si="3"/>
        <v>0</v>
      </c>
      <c r="Q19" s="39">
        <f t="shared" si="4"/>
        <v>0</v>
      </c>
      <c r="R19" s="39">
        <f t="shared" si="5"/>
        <v>0</v>
      </c>
      <c r="S19" s="39">
        <f t="shared" si="6"/>
        <v>0</v>
      </c>
      <c r="T19" s="39">
        <f t="shared" si="7"/>
        <v>0</v>
      </c>
      <c r="U19" s="42"/>
    </row>
    <row r="20" spans="10:23" x14ac:dyDescent="0.25">
      <c r="J20" s="38">
        <v>11</v>
      </c>
      <c r="K20" s="39">
        <f t="shared" si="8"/>
        <v>0.74957110000000005</v>
      </c>
      <c r="L20" s="39">
        <f t="shared" si="1"/>
        <v>0.74957110000000005</v>
      </c>
      <c r="M20" s="39">
        <f t="shared" si="9"/>
        <v>0</v>
      </c>
      <c r="N20" s="40">
        <f t="shared" si="10"/>
        <v>0</v>
      </c>
      <c r="O20" s="41">
        <f t="shared" si="2"/>
        <v>83.884799999999998</v>
      </c>
      <c r="P20" s="39">
        <f t="shared" si="3"/>
        <v>0</v>
      </c>
      <c r="Q20" s="39">
        <f t="shared" si="4"/>
        <v>0</v>
      </c>
      <c r="R20" s="39">
        <f t="shared" si="5"/>
        <v>0</v>
      </c>
      <c r="S20" s="39">
        <f t="shared" si="6"/>
        <v>0</v>
      </c>
      <c r="T20" s="39">
        <f t="shared" si="7"/>
        <v>0</v>
      </c>
      <c r="U20" s="42"/>
    </row>
    <row r="21" spans="10:23" x14ac:dyDescent="0.25">
      <c r="J21" s="38">
        <v>12</v>
      </c>
      <c r="K21" s="39">
        <f t="shared" si="8"/>
        <v>0.86476240000000004</v>
      </c>
      <c r="L21" s="39">
        <f t="shared" si="1"/>
        <v>0.86476240000000004</v>
      </c>
      <c r="M21" s="39">
        <f t="shared" si="9"/>
        <v>0</v>
      </c>
      <c r="N21" s="40">
        <f t="shared" si="10"/>
        <v>0</v>
      </c>
      <c r="O21" s="41">
        <f t="shared" si="2"/>
        <v>85.021699999999996</v>
      </c>
      <c r="P21" s="39">
        <f t="shared" si="3"/>
        <v>0</v>
      </c>
      <c r="Q21" s="39">
        <f t="shared" si="4"/>
        <v>0</v>
      </c>
      <c r="R21" s="39">
        <f t="shared" si="5"/>
        <v>0</v>
      </c>
      <c r="S21" s="39">
        <f t="shared" si="6"/>
        <v>0</v>
      </c>
      <c r="T21" s="39">
        <f t="shared" si="7"/>
        <v>0</v>
      </c>
      <c r="U21" s="42"/>
    </row>
    <row r="22" spans="10:23" x14ac:dyDescent="0.25">
      <c r="J22" s="38">
        <v>13</v>
      </c>
      <c r="K22" s="39">
        <f t="shared" si="8"/>
        <v>1.001579</v>
      </c>
      <c r="L22" s="39">
        <f t="shared" si="1"/>
        <v>1.001579</v>
      </c>
      <c r="M22" s="39">
        <f t="shared" si="9"/>
        <v>0</v>
      </c>
      <c r="N22" s="40">
        <f t="shared" si="10"/>
        <v>0</v>
      </c>
      <c r="O22" s="41">
        <f t="shared" si="2"/>
        <v>84.989099999999993</v>
      </c>
      <c r="P22" s="39">
        <f t="shared" si="3"/>
        <v>0</v>
      </c>
      <c r="Q22" s="39">
        <f t="shared" si="4"/>
        <v>0</v>
      </c>
      <c r="R22" s="39">
        <f t="shared" si="5"/>
        <v>0</v>
      </c>
      <c r="S22" s="39">
        <f t="shared" si="6"/>
        <v>0</v>
      </c>
      <c r="T22" s="39">
        <f t="shared" si="7"/>
        <v>0</v>
      </c>
      <c r="U22" s="11"/>
    </row>
    <row r="23" spans="10:23" x14ac:dyDescent="0.25">
      <c r="J23" s="48">
        <v>14</v>
      </c>
      <c r="K23" s="49">
        <f t="shared" si="8"/>
        <v>0.84717410000000004</v>
      </c>
      <c r="L23" s="49">
        <f t="shared" si="1"/>
        <v>1.108347</v>
      </c>
      <c r="M23" s="49">
        <f t="shared" si="9"/>
        <v>0.26117289999999993</v>
      </c>
      <c r="N23" s="50">
        <f>M23/L23</f>
        <v>0.23564181614602642</v>
      </c>
      <c r="O23" s="51">
        <f t="shared" si="2"/>
        <v>85.384799999999998</v>
      </c>
      <c r="P23" s="49">
        <f t="shared" si="3"/>
        <v>8.1039200000000006E-2</v>
      </c>
      <c r="Q23" s="49">
        <f t="shared" si="4"/>
        <v>0.18746360000000001</v>
      </c>
      <c r="R23" s="49">
        <f t="shared" si="5"/>
        <v>0.26117289999999999</v>
      </c>
      <c r="S23" s="49">
        <f t="shared" si="6"/>
        <v>0.33488220000000002</v>
      </c>
      <c r="T23" s="49">
        <f t="shared" si="7"/>
        <v>0.4413067</v>
      </c>
      <c r="U23" s="11">
        <f>Criteria!I3</f>
        <v>0</v>
      </c>
    </row>
    <row r="24" spans="10:23" x14ac:dyDescent="0.25">
      <c r="J24" s="48">
        <v>15</v>
      </c>
      <c r="K24" s="49">
        <f t="shared" si="8"/>
        <v>0.87443590000000004</v>
      </c>
      <c r="L24" s="49">
        <f t="shared" si="1"/>
        <v>1.1907270000000001</v>
      </c>
      <c r="M24" s="49">
        <f t="shared" si="9"/>
        <v>0.31629110000000005</v>
      </c>
      <c r="N24" s="50">
        <f t="shared" si="10"/>
        <v>0.2656285613746896</v>
      </c>
      <c r="O24" s="51">
        <f t="shared" si="2"/>
        <v>84.328299999999999</v>
      </c>
      <c r="P24" s="49">
        <f t="shared" si="3"/>
        <v>9.8141800000000001E-2</v>
      </c>
      <c r="Q24" s="49">
        <f t="shared" si="4"/>
        <v>0.22702639999999999</v>
      </c>
      <c r="R24" s="49">
        <f t="shared" si="5"/>
        <v>0.3162914</v>
      </c>
      <c r="S24" s="49">
        <f t="shared" si="6"/>
        <v>0.40555649999999999</v>
      </c>
      <c r="T24" s="49">
        <f t="shared" si="7"/>
        <v>0.53444100000000005</v>
      </c>
      <c r="U24" s="11">
        <f>Criteria!I4</f>
        <v>0</v>
      </c>
      <c r="V24" s="52"/>
      <c r="W24" s="53"/>
    </row>
    <row r="25" spans="10:23" x14ac:dyDescent="0.25">
      <c r="J25" s="48">
        <v>16</v>
      </c>
      <c r="K25" s="49">
        <f t="shared" si="8"/>
        <v>0.90363649999999995</v>
      </c>
      <c r="L25" s="49">
        <f t="shared" si="1"/>
        <v>1.2849759999999999</v>
      </c>
      <c r="M25" s="49">
        <f t="shared" si="9"/>
        <v>0.38133949999999994</v>
      </c>
      <c r="N25" s="50">
        <f t="shared" si="10"/>
        <v>0.29676779955423288</v>
      </c>
      <c r="O25" s="51">
        <f t="shared" si="2"/>
        <v>82.563000000000002</v>
      </c>
      <c r="P25" s="49">
        <f t="shared" si="3"/>
        <v>0.1183255</v>
      </c>
      <c r="Q25" s="49">
        <f t="shared" si="4"/>
        <v>0.27371610000000002</v>
      </c>
      <c r="R25" s="49">
        <f t="shared" si="5"/>
        <v>0.38133919999999999</v>
      </c>
      <c r="S25" s="49">
        <f t="shared" si="6"/>
        <v>0.48896220000000001</v>
      </c>
      <c r="T25" s="49">
        <f t="shared" si="7"/>
        <v>0.64435290000000001</v>
      </c>
      <c r="U25" s="11">
        <f>Criteria!I5</f>
        <v>0</v>
      </c>
    </row>
    <row r="26" spans="10:23" x14ac:dyDescent="0.25">
      <c r="J26" s="48">
        <v>17</v>
      </c>
      <c r="K26" s="49">
        <f t="shared" si="8"/>
        <v>0.94234370000000001</v>
      </c>
      <c r="L26" s="49">
        <f t="shared" si="1"/>
        <v>1.3603240000000001</v>
      </c>
      <c r="M26" s="49">
        <f t="shared" si="9"/>
        <v>0.41798030000000008</v>
      </c>
      <c r="N26" s="50">
        <f t="shared" si="10"/>
        <v>0.30726525445408598</v>
      </c>
      <c r="O26" s="51">
        <f t="shared" si="2"/>
        <v>82.313000000000002</v>
      </c>
      <c r="P26" s="49">
        <f t="shared" si="3"/>
        <v>0.1296949</v>
      </c>
      <c r="Q26" s="49">
        <f t="shared" si="4"/>
        <v>0.30001630000000001</v>
      </c>
      <c r="R26" s="49">
        <f t="shared" si="5"/>
        <v>0.41798049999999998</v>
      </c>
      <c r="S26" s="49">
        <f t="shared" si="6"/>
        <v>0.53594459999999999</v>
      </c>
      <c r="T26" s="49">
        <f t="shared" si="7"/>
        <v>0.70626610000000001</v>
      </c>
      <c r="U26" s="11">
        <f>Criteria!I6</f>
        <v>0</v>
      </c>
    </row>
    <row r="27" spans="10:23" x14ac:dyDescent="0.25">
      <c r="J27" s="48">
        <v>18</v>
      </c>
      <c r="K27" s="49">
        <f t="shared" si="8"/>
        <v>1.001161</v>
      </c>
      <c r="L27" s="49">
        <f t="shared" si="1"/>
        <v>1.390585</v>
      </c>
      <c r="M27" s="49">
        <f t="shared" si="9"/>
        <v>0.38942399999999999</v>
      </c>
      <c r="N27" s="50">
        <f t="shared" si="10"/>
        <v>0.28004329113286852</v>
      </c>
      <c r="O27" s="51">
        <f t="shared" si="2"/>
        <v>81.982600000000005</v>
      </c>
      <c r="P27" s="49">
        <f t="shared" si="3"/>
        <v>0.1208341</v>
      </c>
      <c r="Q27" s="49">
        <f t="shared" si="4"/>
        <v>0.27951910000000002</v>
      </c>
      <c r="R27" s="49">
        <f t="shared" si="5"/>
        <v>0.38942389999999999</v>
      </c>
      <c r="S27" s="49">
        <f t="shared" si="6"/>
        <v>0.49932870000000001</v>
      </c>
      <c r="T27" s="49">
        <f t="shared" si="7"/>
        <v>0.65801370000000003</v>
      </c>
      <c r="U27" s="11">
        <f>Criteria!I7</f>
        <v>0</v>
      </c>
    </row>
    <row r="28" spans="10:23" x14ac:dyDescent="0.25">
      <c r="J28" s="38">
        <v>19</v>
      </c>
      <c r="K28" s="39">
        <f t="shared" si="8"/>
        <v>1.472259</v>
      </c>
      <c r="L28" s="39">
        <f t="shared" si="1"/>
        <v>1.4135489999999999</v>
      </c>
      <c r="M28" s="39">
        <f t="shared" si="9"/>
        <v>-5.871000000000004E-2</v>
      </c>
      <c r="N28" s="40">
        <f t="shared" si="10"/>
        <v>-4.1533756523473922E-2</v>
      </c>
      <c r="O28" s="41">
        <f t="shared" si="2"/>
        <v>81.991299999999995</v>
      </c>
      <c r="P28" s="39">
        <f t="shared" si="3"/>
        <v>0</v>
      </c>
      <c r="Q28" s="39">
        <f t="shared" si="4"/>
        <v>0</v>
      </c>
      <c r="R28" s="39">
        <f t="shared" si="5"/>
        <v>0</v>
      </c>
      <c r="S28" s="39">
        <f t="shared" si="6"/>
        <v>0</v>
      </c>
      <c r="T28" s="39">
        <f t="shared" si="7"/>
        <v>0</v>
      </c>
      <c r="U28" s="42"/>
    </row>
    <row r="29" spans="10:23" x14ac:dyDescent="0.25">
      <c r="J29" s="38">
        <v>20</v>
      </c>
      <c r="K29" s="39">
        <f t="shared" si="8"/>
        <v>1.52993</v>
      </c>
      <c r="L29" s="39">
        <f t="shared" si="1"/>
        <v>1.3582000000000001</v>
      </c>
      <c r="M29" s="39">
        <f t="shared" si="9"/>
        <v>-0.17172999999999994</v>
      </c>
      <c r="N29" s="40">
        <f t="shared" si="10"/>
        <v>-0.12643940509497859</v>
      </c>
      <c r="O29" s="41">
        <f t="shared" si="2"/>
        <v>78.741299999999995</v>
      </c>
      <c r="P29" s="39">
        <f t="shared" si="3"/>
        <v>0</v>
      </c>
      <c r="Q29" s="39">
        <f t="shared" si="4"/>
        <v>0</v>
      </c>
      <c r="R29" s="39">
        <f t="shared" si="5"/>
        <v>0</v>
      </c>
      <c r="S29" s="39">
        <f t="shared" si="6"/>
        <v>0</v>
      </c>
      <c r="T29" s="39">
        <f t="shared" si="7"/>
        <v>0</v>
      </c>
      <c r="U29" s="42"/>
    </row>
    <row r="30" spans="10:23" x14ac:dyDescent="0.25">
      <c r="J30" s="38">
        <v>21</v>
      </c>
      <c r="K30" s="39">
        <f t="shared" si="8"/>
        <v>1.4665840000000001</v>
      </c>
      <c r="L30" s="39">
        <f t="shared" si="1"/>
        <v>1.333912</v>
      </c>
      <c r="M30" s="39">
        <f t="shared" si="9"/>
        <v>-0.13267200000000012</v>
      </c>
      <c r="N30" s="40">
        <f t="shared" si="10"/>
        <v>-9.9460833998044937E-2</v>
      </c>
      <c r="O30" s="41">
        <f t="shared" si="2"/>
        <v>75.160899999999998</v>
      </c>
      <c r="P30" s="39">
        <f t="shared" si="3"/>
        <v>0</v>
      </c>
      <c r="Q30" s="39">
        <f t="shared" si="4"/>
        <v>0</v>
      </c>
      <c r="R30" s="39">
        <f t="shared" si="5"/>
        <v>0</v>
      </c>
      <c r="S30" s="39">
        <f t="shared" si="6"/>
        <v>0</v>
      </c>
      <c r="T30" s="39">
        <f t="shared" si="7"/>
        <v>0</v>
      </c>
      <c r="U30" s="42"/>
    </row>
    <row r="31" spans="10:23" x14ac:dyDescent="0.25">
      <c r="J31" s="38">
        <v>22</v>
      </c>
      <c r="K31" s="39">
        <f t="shared" si="8"/>
        <v>1.308252</v>
      </c>
      <c r="L31" s="39">
        <f t="shared" si="1"/>
        <v>1.2030000000000001</v>
      </c>
      <c r="M31" s="39">
        <f t="shared" si="9"/>
        <v>-0.1052519999999999</v>
      </c>
      <c r="N31" s="40">
        <f t="shared" si="10"/>
        <v>-8.7491271820448788E-2</v>
      </c>
      <c r="O31" s="41">
        <f t="shared" si="2"/>
        <v>71.669600000000003</v>
      </c>
      <c r="P31" s="39">
        <f t="shared" si="3"/>
        <v>0</v>
      </c>
      <c r="Q31" s="39">
        <f t="shared" si="4"/>
        <v>0</v>
      </c>
      <c r="R31" s="39">
        <f t="shared" si="5"/>
        <v>0</v>
      </c>
      <c r="S31" s="39">
        <f t="shared" si="6"/>
        <v>0</v>
      </c>
      <c r="T31" s="39">
        <f t="shared" si="7"/>
        <v>0</v>
      </c>
      <c r="U31" s="42"/>
    </row>
    <row r="32" spans="10:23" x14ac:dyDescent="0.25">
      <c r="J32" s="38">
        <v>23</v>
      </c>
      <c r="K32" s="39">
        <f t="shared" si="8"/>
        <v>1.0715170000000001</v>
      </c>
      <c r="L32" s="39">
        <f t="shared" si="1"/>
        <v>1.0017210000000001</v>
      </c>
      <c r="M32" s="39">
        <f t="shared" si="9"/>
        <v>-6.9795999999999969E-2</v>
      </c>
      <c r="N32" s="40">
        <f t="shared" si="10"/>
        <v>-6.9676087453492505E-2</v>
      </c>
      <c r="O32" s="41">
        <f t="shared" si="2"/>
        <v>71.0565</v>
      </c>
      <c r="P32" s="39">
        <f t="shared" si="3"/>
        <v>0</v>
      </c>
      <c r="Q32" s="39">
        <f t="shared" si="4"/>
        <v>0</v>
      </c>
      <c r="R32" s="39">
        <f t="shared" si="5"/>
        <v>0</v>
      </c>
      <c r="S32" s="39">
        <f t="shared" si="6"/>
        <v>0</v>
      </c>
      <c r="T32" s="39">
        <f t="shared" si="7"/>
        <v>0</v>
      </c>
      <c r="U32" s="42"/>
    </row>
    <row r="33" spans="10:26" x14ac:dyDescent="0.25">
      <c r="J33" s="38">
        <v>24</v>
      </c>
      <c r="K33" s="39">
        <f t="shared" si="8"/>
        <v>0.84349180000000001</v>
      </c>
      <c r="L33" s="39">
        <f t="shared" si="1"/>
        <v>0.79577810000000004</v>
      </c>
      <c r="M33" s="39">
        <f t="shared" si="9"/>
        <v>-4.771369999999997E-2</v>
      </c>
      <c r="N33" s="40">
        <f t="shared" si="10"/>
        <v>-5.9958548746189382E-2</v>
      </c>
      <c r="O33" s="41">
        <f t="shared" si="2"/>
        <v>68.791300000000007</v>
      </c>
      <c r="P33" s="39">
        <f t="shared" si="3"/>
        <v>0</v>
      </c>
      <c r="Q33" s="39">
        <f t="shared" si="4"/>
        <v>0</v>
      </c>
      <c r="R33" s="39">
        <f t="shared" si="5"/>
        <v>0</v>
      </c>
      <c r="S33" s="39">
        <f t="shared" si="6"/>
        <v>0</v>
      </c>
      <c r="T33" s="39">
        <f t="shared" si="7"/>
        <v>0</v>
      </c>
      <c r="U33" s="42"/>
    </row>
    <row r="34" spans="10:26" x14ac:dyDescent="0.25">
      <c r="P34" s="54"/>
    </row>
    <row r="35" spans="10:26" x14ac:dyDescent="0.25">
      <c r="J35" s="55"/>
      <c r="K35" s="56"/>
      <c r="L35" s="52"/>
      <c r="M35" s="57"/>
      <c r="N35" s="52"/>
      <c r="P35" s="58"/>
      <c r="Q35" s="58"/>
      <c r="R35" s="58"/>
      <c r="S35" s="58"/>
      <c r="T35" s="58"/>
      <c r="V35" s="58"/>
      <c r="W35" s="58"/>
      <c r="X35" s="58"/>
      <c r="Y35" s="58"/>
      <c r="Z35" s="58"/>
    </row>
    <row r="36" spans="10:26" x14ac:dyDescent="0.25">
      <c r="J36" s="55"/>
      <c r="K36" s="56"/>
      <c r="L36" s="52"/>
      <c r="M36" s="57"/>
      <c r="N36" s="52"/>
      <c r="O36" s="47"/>
      <c r="P36" s="58"/>
      <c r="Q36" s="58"/>
      <c r="R36" s="58"/>
      <c r="S36" s="58"/>
      <c r="T36" s="58"/>
      <c r="V36" s="58"/>
      <c r="W36" s="58"/>
      <c r="X36" s="58"/>
      <c r="Y36" s="58"/>
      <c r="Z36" s="58"/>
    </row>
    <row r="37" spans="10:26" x14ac:dyDescent="0.25">
      <c r="J37" s="55"/>
      <c r="K37" s="56"/>
      <c r="L37" s="52"/>
      <c r="M37" s="57"/>
      <c r="N37" s="52"/>
      <c r="O37" s="47"/>
      <c r="P37" s="58"/>
      <c r="Q37" s="58"/>
      <c r="R37" s="58"/>
      <c r="S37" s="58"/>
      <c r="T37" s="58"/>
      <c r="V37" s="58"/>
      <c r="W37" s="58"/>
      <c r="X37" s="58"/>
      <c r="Y37" s="58"/>
      <c r="Z37" s="58"/>
    </row>
    <row r="38" spans="10:26" x14ac:dyDescent="0.25">
      <c r="J38" s="55"/>
      <c r="K38" s="56"/>
      <c r="L38" s="52"/>
      <c r="M38" s="57"/>
      <c r="N38" s="52"/>
      <c r="O38" s="47"/>
      <c r="P38" s="58"/>
      <c r="Q38" s="58"/>
      <c r="R38" s="58"/>
      <c r="S38" s="58"/>
      <c r="T38" s="58"/>
      <c r="V38" s="58"/>
      <c r="W38" s="58"/>
      <c r="X38" s="58"/>
      <c r="Y38" s="58"/>
      <c r="Z38" s="58"/>
    </row>
    <row r="39" spans="10:26" x14ac:dyDescent="0.25">
      <c r="J39" s="55"/>
      <c r="K39" s="56"/>
      <c r="L39" s="52"/>
      <c r="M39" s="57"/>
      <c r="N39" s="52"/>
      <c r="P39" s="58"/>
      <c r="Q39" s="58"/>
      <c r="R39" s="58"/>
      <c r="S39" s="58"/>
      <c r="T39" s="58"/>
      <c r="V39" s="58"/>
      <c r="W39" s="58"/>
      <c r="X39" s="58"/>
      <c r="Y39" s="58"/>
      <c r="Z39" s="58"/>
    </row>
    <row r="40" spans="10:26" x14ac:dyDescent="0.25">
      <c r="J40" s="55"/>
      <c r="K40" s="56"/>
      <c r="L40" s="52"/>
      <c r="M40" s="57"/>
      <c r="N40" s="52"/>
      <c r="P40" s="58"/>
      <c r="Q40" s="58"/>
      <c r="R40" s="58"/>
      <c r="S40" s="58"/>
      <c r="T40" s="58"/>
      <c r="V40" s="58"/>
      <c r="W40" s="58"/>
      <c r="X40" s="58"/>
      <c r="Y40" s="58"/>
      <c r="Z40" s="58"/>
    </row>
    <row r="41" spans="10:26" x14ac:dyDescent="0.25">
      <c r="J41" s="55"/>
      <c r="K41" s="56"/>
      <c r="L41" s="52"/>
      <c r="M41" s="57"/>
      <c r="N41" s="52"/>
      <c r="P41" s="58"/>
      <c r="Q41" s="58"/>
      <c r="R41" s="58"/>
      <c r="S41" s="58"/>
      <c r="T41" s="58"/>
      <c r="V41" s="58"/>
      <c r="W41" s="58"/>
      <c r="X41" s="58"/>
      <c r="Y41" s="58"/>
      <c r="Z41" s="58"/>
    </row>
    <row r="42" spans="10:26" x14ac:dyDescent="0.25">
      <c r="J42" s="55"/>
      <c r="K42" s="56"/>
      <c r="L42" s="52"/>
      <c r="M42" s="57"/>
      <c r="N42" s="52"/>
      <c r="P42" s="58"/>
      <c r="Q42" s="58"/>
      <c r="R42" s="58"/>
      <c r="S42" s="58"/>
      <c r="T42" s="58"/>
      <c r="V42" s="58"/>
      <c r="W42" s="58"/>
      <c r="X42" s="58"/>
      <c r="Y42" s="58"/>
      <c r="Z42" s="58"/>
    </row>
    <row r="43" spans="10:26" x14ac:dyDescent="0.25">
      <c r="J43" s="55"/>
      <c r="K43" s="56"/>
      <c r="L43" s="52"/>
      <c r="M43" s="57"/>
      <c r="N43" s="52"/>
      <c r="P43" s="58"/>
      <c r="Q43" s="58"/>
      <c r="R43" s="58"/>
      <c r="S43" s="58"/>
      <c r="T43" s="58"/>
      <c r="V43" s="58"/>
      <c r="W43" s="58"/>
      <c r="X43" s="58"/>
      <c r="Y43" s="58"/>
      <c r="Z43" s="58"/>
    </row>
    <row r="44" spans="10:26" x14ac:dyDescent="0.25">
      <c r="J44" s="55"/>
      <c r="K44" s="56"/>
      <c r="L44" s="52"/>
      <c r="M44" s="57"/>
      <c r="N44" s="52"/>
      <c r="P44" s="58"/>
      <c r="Q44" s="58"/>
      <c r="R44" s="58"/>
      <c r="S44" s="58"/>
      <c r="T44" s="58"/>
      <c r="V44" s="58"/>
      <c r="W44" s="58"/>
      <c r="X44" s="58"/>
      <c r="Y44" s="58"/>
      <c r="Z44" s="58"/>
    </row>
    <row r="45" spans="10:26" x14ac:dyDescent="0.25">
      <c r="J45" s="55"/>
      <c r="K45" s="56"/>
      <c r="L45" s="52"/>
      <c r="M45" s="57"/>
      <c r="N45" s="52"/>
      <c r="P45" s="58"/>
      <c r="Q45" s="58"/>
      <c r="R45" s="58"/>
      <c r="S45" s="58"/>
      <c r="T45" s="58"/>
      <c r="V45" s="58"/>
      <c r="W45" s="58"/>
      <c r="X45" s="58"/>
      <c r="Y45" s="58"/>
      <c r="Z45" s="58"/>
    </row>
    <row r="46" spans="10:26" x14ac:dyDescent="0.25">
      <c r="J46" s="55"/>
      <c r="K46" s="56"/>
      <c r="L46" s="52"/>
      <c r="M46" s="57"/>
      <c r="N46" s="52"/>
      <c r="P46" s="58"/>
      <c r="Q46" s="58"/>
      <c r="R46" s="58"/>
      <c r="S46" s="58"/>
      <c r="T46" s="58"/>
      <c r="V46" s="58"/>
      <c r="W46" s="58"/>
      <c r="X46" s="58"/>
      <c r="Y46" s="58"/>
      <c r="Z46" s="58"/>
    </row>
    <row r="47" spans="10:26" x14ac:dyDescent="0.25">
      <c r="J47" s="55"/>
      <c r="K47" s="56"/>
      <c r="L47" s="52"/>
      <c r="M47" s="57"/>
      <c r="N47" s="52"/>
      <c r="P47" s="58"/>
      <c r="Q47" s="58"/>
      <c r="R47" s="58"/>
      <c r="S47" s="58"/>
      <c r="T47" s="58"/>
      <c r="V47" s="58"/>
      <c r="W47" s="58"/>
      <c r="X47" s="58"/>
      <c r="Y47" s="58"/>
      <c r="Z47" s="58"/>
    </row>
    <row r="48" spans="10:26" x14ac:dyDescent="0.25">
      <c r="J48" s="55"/>
      <c r="K48" s="56"/>
      <c r="L48" s="52"/>
      <c r="M48" s="57"/>
      <c r="N48" s="52"/>
      <c r="P48" s="58"/>
      <c r="Q48" s="58"/>
      <c r="R48" s="58"/>
      <c r="S48" s="58"/>
      <c r="T48" s="58"/>
      <c r="V48" s="58"/>
      <c r="W48" s="58"/>
      <c r="X48" s="58"/>
      <c r="Y48" s="58"/>
      <c r="Z48" s="58"/>
    </row>
    <row r="49" spans="10:26" x14ac:dyDescent="0.25">
      <c r="J49" s="55"/>
      <c r="K49" s="56"/>
      <c r="L49" s="52"/>
      <c r="M49" s="57"/>
      <c r="N49" s="52"/>
      <c r="P49" s="58"/>
      <c r="Q49" s="58"/>
      <c r="R49" s="58"/>
      <c r="S49" s="58"/>
      <c r="T49" s="58"/>
      <c r="V49" s="58"/>
      <c r="W49" s="58"/>
      <c r="X49" s="58"/>
      <c r="Y49" s="58"/>
      <c r="Z49" s="58"/>
    </row>
    <row r="50" spans="10:26" x14ac:dyDescent="0.25">
      <c r="J50" s="55"/>
      <c r="K50" s="56"/>
      <c r="L50" s="52"/>
      <c r="M50" s="57"/>
      <c r="N50" s="52"/>
      <c r="P50" s="58"/>
      <c r="Q50" s="58"/>
      <c r="R50" s="58"/>
      <c r="S50" s="58"/>
      <c r="T50" s="58"/>
      <c r="V50" s="58"/>
      <c r="W50" s="58"/>
      <c r="X50" s="58"/>
      <c r="Y50" s="58"/>
      <c r="Z50" s="58"/>
    </row>
    <row r="51" spans="10:26" x14ac:dyDescent="0.25">
      <c r="J51" s="55"/>
      <c r="K51" s="56"/>
      <c r="L51" s="52"/>
      <c r="M51" s="57"/>
      <c r="N51" s="52"/>
      <c r="P51" s="58"/>
      <c r="Q51" s="58"/>
      <c r="R51" s="58"/>
      <c r="S51" s="58"/>
      <c r="T51" s="58"/>
      <c r="V51" s="58"/>
      <c r="W51" s="58"/>
      <c r="X51" s="58"/>
      <c r="Y51" s="58"/>
      <c r="Z51" s="58"/>
    </row>
    <row r="52" spans="10:26" x14ac:dyDescent="0.25">
      <c r="J52" s="55"/>
      <c r="K52" s="56"/>
      <c r="L52" s="52"/>
      <c r="M52" s="57"/>
      <c r="N52" s="52"/>
      <c r="P52" s="58"/>
      <c r="Q52" s="58"/>
      <c r="R52" s="58"/>
      <c r="S52" s="58"/>
      <c r="T52" s="58"/>
      <c r="V52" s="58"/>
      <c r="W52" s="58"/>
      <c r="X52" s="58"/>
      <c r="Y52" s="58"/>
      <c r="Z52" s="58"/>
    </row>
    <row r="53" spans="10:26" x14ac:dyDescent="0.25">
      <c r="J53" s="55"/>
      <c r="K53" s="56"/>
      <c r="L53" s="52"/>
      <c r="M53" s="57"/>
      <c r="N53" s="52"/>
      <c r="P53" s="58"/>
      <c r="Q53" s="58"/>
      <c r="R53" s="58"/>
      <c r="S53" s="58"/>
      <c r="T53" s="58"/>
      <c r="V53" s="58"/>
      <c r="W53" s="58"/>
      <c r="X53" s="58"/>
      <c r="Y53" s="58"/>
      <c r="Z53" s="58"/>
    </row>
    <row r="54" spans="10:26" x14ac:dyDescent="0.25">
      <c r="J54" s="55"/>
      <c r="K54" s="56"/>
      <c r="L54" s="52"/>
      <c r="M54" s="57"/>
      <c r="N54" s="52"/>
      <c r="P54" s="58"/>
      <c r="Q54" s="58"/>
      <c r="R54" s="58"/>
      <c r="S54" s="58"/>
      <c r="T54" s="58"/>
      <c r="V54" s="58"/>
      <c r="W54" s="58"/>
      <c r="X54" s="58"/>
      <c r="Y54" s="58"/>
      <c r="Z54" s="58"/>
    </row>
    <row r="55" spans="10:26" x14ac:dyDescent="0.25">
      <c r="J55" s="55"/>
      <c r="K55" s="56"/>
      <c r="L55" s="52"/>
      <c r="M55" s="57"/>
      <c r="N55" s="52"/>
      <c r="P55" s="58"/>
      <c r="Q55" s="58"/>
      <c r="R55" s="58"/>
      <c r="S55" s="58"/>
      <c r="T55" s="58"/>
      <c r="V55" s="58"/>
      <c r="W55" s="58"/>
      <c r="X55" s="58"/>
      <c r="Y55" s="58"/>
      <c r="Z55" s="58"/>
    </row>
    <row r="56" spans="10:26" x14ac:dyDescent="0.25">
      <c r="J56" s="55"/>
      <c r="K56" s="56"/>
      <c r="L56" s="52"/>
      <c r="M56" s="57"/>
      <c r="N56" s="52"/>
      <c r="P56" s="58"/>
      <c r="Q56" s="58"/>
      <c r="R56" s="58"/>
      <c r="S56" s="58"/>
      <c r="T56" s="58"/>
      <c r="V56" s="58"/>
      <c r="W56" s="58"/>
      <c r="X56" s="58"/>
      <c r="Y56" s="58"/>
      <c r="Z56" s="58"/>
    </row>
    <row r="57" spans="10:26" x14ac:dyDescent="0.25">
      <c r="J57" s="55"/>
      <c r="K57" s="56"/>
      <c r="L57" s="52"/>
      <c r="M57" s="57"/>
      <c r="N57" s="52"/>
      <c r="P57" s="58"/>
      <c r="Q57" s="58"/>
      <c r="R57" s="58"/>
      <c r="S57" s="58"/>
      <c r="T57" s="58"/>
      <c r="V57" s="58"/>
      <c r="W57" s="58"/>
      <c r="X57" s="58"/>
      <c r="Y57" s="58"/>
      <c r="Z57" s="58"/>
    </row>
    <row r="58" spans="10:26" x14ac:dyDescent="0.25">
      <c r="J58" s="55"/>
      <c r="K58" s="56"/>
      <c r="L58" s="52"/>
      <c r="M58" s="57"/>
      <c r="N58" s="52"/>
      <c r="P58" s="58"/>
      <c r="Q58" s="58"/>
      <c r="R58" s="58"/>
      <c r="S58" s="58"/>
      <c r="T58" s="58"/>
      <c r="V58" s="58"/>
      <c r="W58" s="58"/>
      <c r="X58" s="58"/>
      <c r="Y58" s="58"/>
      <c r="Z58" s="58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89"/>
  <sheetViews>
    <sheetView workbookViewId="0">
      <selection activeCell="G2" sqref="G2:Q4034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2" bestFit="1" customWidth="1"/>
    <col min="6" max="6" width="59.7109375" bestFit="1" customWidth="1"/>
  </cols>
  <sheetData>
    <row r="1" spans="1:17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7" x14ac:dyDescent="0.25">
      <c r="A2" t="s">
        <v>39</v>
      </c>
      <c r="B2" t="s">
        <v>35</v>
      </c>
      <c r="C2" t="s">
        <v>47</v>
      </c>
      <c r="D2" t="s">
        <v>32</v>
      </c>
      <c r="E2" t="s">
        <v>0</v>
      </c>
      <c r="F2" t="s">
        <v>25</v>
      </c>
      <c r="G2" s="2" t="s">
        <v>54</v>
      </c>
      <c r="H2" t="s">
        <v>45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55</v>
      </c>
      <c r="P2" t="s">
        <v>56</v>
      </c>
      <c r="Q2" t="s">
        <v>57</v>
      </c>
    </row>
    <row r="3" spans="1:17" x14ac:dyDescent="0.25">
      <c r="A3" s="4" t="s">
        <v>30</v>
      </c>
      <c r="B3" s="5" t="s">
        <v>38</v>
      </c>
      <c r="C3" t="s">
        <v>48</v>
      </c>
      <c r="D3" t="s">
        <v>59</v>
      </c>
      <c r="E3">
        <v>1</v>
      </c>
      <c r="F3" t="str">
        <f t="shared" ref="F3:F66" si="0">CONCATENATE(A3,B3,C3,D3,E3)</f>
        <v>Average Per Ton1-in-10August Monthly System Peak Day100% Cycling1</v>
      </c>
      <c r="G3" s="13">
        <v>0.19979859999999999</v>
      </c>
      <c r="H3" s="5">
        <v>0.19979859999999999</v>
      </c>
      <c r="I3" s="5">
        <v>71.0869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>
        <v>10695</v>
      </c>
      <c r="P3" t="s">
        <v>60</v>
      </c>
      <c r="Q3" t="s">
        <v>58</v>
      </c>
    </row>
    <row r="4" spans="1:17" x14ac:dyDescent="0.25">
      <c r="A4" s="4" t="s">
        <v>28</v>
      </c>
      <c r="B4" s="5" t="s">
        <v>38</v>
      </c>
      <c r="C4" t="s">
        <v>48</v>
      </c>
      <c r="D4" t="s">
        <v>59</v>
      </c>
      <c r="E4">
        <v>1</v>
      </c>
      <c r="F4" t="str">
        <f t="shared" si="0"/>
        <v>Average Per Premise1-in-10August Monthly System Peak Day100% Cycling1</v>
      </c>
      <c r="G4" s="13">
        <v>0.89542469999999996</v>
      </c>
      <c r="H4" s="5">
        <v>0.89542469999999996</v>
      </c>
      <c r="I4" s="5">
        <v>71.0869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>
        <v>10695</v>
      </c>
      <c r="P4" t="s">
        <v>60</v>
      </c>
      <c r="Q4" t="s">
        <v>58</v>
      </c>
    </row>
    <row r="5" spans="1:17" x14ac:dyDescent="0.25">
      <c r="A5" s="4" t="s">
        <v>29</v>
      </c>
      <c r="B5" s="5" t="s">
        <v>38</v>
      </c>
      <c r="C5" t="s">
        <v>48</v>
      </c>
      <c r="D5" t="s">
        <v>59</v>
      </c>
      <c r="E5">
        <v>1</v>
      </c>
      <c r="F5" t="str">
        <f t="shared" si="0"/>
        <v>Average Per Device1-in-10August Monthly System Peak Day100% Cycling1</v>
      </c>
      <c r="G5" s="13">
        <v>0.72522279999999995</v>
      </c>
      <c r="H5" s="5">
        <v>0.72522279999999995</v>
      </c>
      <c r="I5" s="5">
        <v>71.0869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>
        <v>10695</v>
      </c>
      <c r="P5" t="s">
        <v>60</v>
      </c>
      <c r="Q5" t="s">
        <v>58</v>
      </c>
    </row>
    <row r="6" spans="1:17" x14ac:dyDescent="0.25">
      <c r="A6" s="4" t="s">
        <v>43</v>
      </c>
      <c r="B6" s="5" t="s">
        <v>38</v>
      </c>
      <c r="C6" t="s">
        <v>48</v>
      </c>
      <c r="D6" t="s">
        <v>59</v>
      </c>
      <c r="E6">
        <v>1</v>
      </c>
      <c r="F6" t="str">
        <f t="shared" si="0"/>
        <v>Aggregate1-in-10August Monthly System Peak Day100% Cycling1</v>
      </c>
      <c r="G6" s="13">
        <v>9.5765670000000007</v>
      </c>
      <c r="H6" s="5">
        <v>9.5765670000000007</v>
      </c>
      <c r="I6" s="5">
        <v>71.0869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>
        <v>10695</v>
      </c>
      <c r="P6" t="s">
        <v>60</v>
      </c>
      <c r="Q6" t="s">
        <v>58</v>
      </c>
    </row>
    <row r="7" spans="1:17" x14ac:dyDescent="0.25">
      <c r="A7" s="4" t="s">
        <v>30</v>
      </c>
      <c r="B7" s="5" t="s">
        <v>38</v>
      </c>
      <c r="C7" t="s">
        <v>48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3">
        <v>0.26689980000000002</v>
      </c>
      <c r="H7" s="5">
        <v>0.26689980000000002</v>
      </c>
      <c r="I7" s="5">
        <v>70.909000000000006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>
        <v>12331</v>
      </c>
      <c r="P7" t="s">
        <v>60</v>
      </c>
      <c r="Q7" t="s">
        <v>58</v>
      </c>
    </row>
    <row r="8" spans="1:17" x14ac:dyDescent="0.25">
      <c r="A8" s="4" t="s">
        <v>28</v>
      </c>
      <c r="B8" s="5" t="s">
        <v>38</v>
      </c>
      <c r="C8" t="s">
        <v>48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3">
        <v>1.0955729999999999</v>
      </c>
      <c r="H8" s="5">
        <v>1.0955729999999999</v>
      </c>
      <c r="I8" s="5">
        <v>70.909000000000006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>
        <v>12331</v>
      </c>
      <c r="P8" t="s">
        <v>60</v>
      </c>
      <c r="Q8" t="s">
        <v>58</v>
      </c>
    </row>
    <row r="9" spans="1:17" x14ac:dyDescent="0.25">
      <c r="A9" s="4" t="s">
        <v>29</v>
      </c>
      <c r="B9" s="5" t="s">
        <v>38</v>
      </c>
      <c r="C9" t="s">
        <v>48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3">
        <v>0.93666419999999995</v>
      </c>
      <c r="H9" s="5">
        <v>0.93666419999999995</v>
      </c>
      <c r="I9" s="5">
        <v>70.909000000000006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>
        <v>12331</v>
      </c>
      <c r="P9" t="s">
        <v>60</v>
      </c>
      <c r="Q9" t="s">
        <v>58</v>
      </c>
    </row>
    <row r="10" spans="1:17" x14ac:dyDescent="0.25">
      <c r="A10" s="4" t="s">
        <v>43</v>
      </c>
      <c r="B10" s="5" t="s">
        <v>38</v>
      </c>
      <c r="C10" t="s">
        <v>48</v>
      </c>
      <c r="D10" t="s">
        <v>31</v>
      </c>
      <c r="E10">
        <v>1</v>
      </c>
      <c r="F10" t="str">
        <f t="shared" si="0"/>
        <v>Aggregate1-in-10August Monthly System Peak Day50% Cycling1</v>
      </c>
      <c r="G10" s="13">
        <v>13.509510000000001</v>
      </c>
      <c r="H10" s="5">
        <v>13.509510000000001</v>
      </c>
      <c r="I10" s="5">
        <v>70.909000000000006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>
        <v>12331</v>
      </c>
      <c r="P10" t="s">
        <v>60</v>
      </c>
      <c r="Q10" t="s">
        <v>58</v>
      </c>
    </row>
    <row r="11" spans="1:17" x14ac:dyDescent="0.25">
      <c r="A11" s="4" t="s">
        <v>30</v>
      </c>
      <c r="B11" s="5" t="s">
        <v>38</v>
      </c>
      <c r="C11" t="s">
        <v>48</v>
      </c>
      <c r="D11" t="s">
        <v>26</v>
      </c>
      <c r="E11">
        <v>1</v>
      </c>
      <c r="F11" t="str">
        <f t="shared" si="0"/>
        <v>Average Per Ton1-in-10August Monthly System Peak DayAll1</v>
      </c>
      <c r="G11" s="13">
        <v>0.2357313</v>
      </c>
      <c r="H11" s="5">
        <v>0.2357313</v>
      </c>
      <c r="I11" s="5">
        <v>70.991600000000005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>
        <v>23026</v>
      </c>
      <c r="P11" t="s">
        <v>60</v>
      </c>
      <c r="Q11" t="s">
        <v>58</v>
      </c>
    </row>
    <row r="12" spans="1:17" x14ac:dyDescent="0.25">
      <c r="A12" s="4" t="s">
        <v>28</v>
      </c>
      <c r="B12" s="5" t="s">
        <v>38</v>
      </c>
      <c r="C12" t="s">
        <v>48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3">
        <v>1.008891</v>
      </c>
      <c r="H12" s="5">
        <v>1.008891</v>
      </c>
      <c r="I12" s="5">
        <v>70.991600000000005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>
        <v>23026</v>
      </c>
      <c r="P12" t="s">
        <v>60</v>
      </c>
      <c r="Q12" t="s">
        <v>58</v>
      </c>
    </row>
    <row r="13" spans="1:17" x14ac:dyDescent="0.25">
      <c r="A13" s="4" t="s">
        <v>29</v>
      </c>
      <c r="B13" s="5" t="s">
        <v>38</v>
      </c>
      <c r="C13" t="s">
        <v>48</v>
      </c>
      <c r="D13" t="s">
        <v>26</v>
      </c>
      <c r="E13">
        <v>1</v>
      </c>
      <c r="F13" t="str">
        <f t="shared" si="0"/>
        <v>Average Per Device1-in-10August Monthly System Peak DayAll1</v>
      </c>
      <c r="G13" s="13">
        <v>0.84084009999999998</v>
      </c>
      <c r="H13" s="5">
        <v>0.84084009999999998</v>
      </c>
      <c r="I13" s="5">
        <v>70.991600000000005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>
        <v>23026</v>
      </c>
      <c r="P13" t="s">
        <v>60</v>
      </c>
      <c r="Q13" t="s">
        <v>58</v>
      </c>
    </row>
    <row r="14" spans="1:17" x14ac:dyDescent="0.25">
      <c r="A14" s="4" t="s">
        <v>43</v>
      </c>
      <c r="B14" s="5" t="s">
        <v>38</v>
      </c>
      <c r="C14" t="s">
        <v>48</v>
      </c>
      <c r="D14" t="s">
        <v>26</v>
      </c>
      <c r="E14">
        <v>1</v>
      </c>
      <c r="F14" t="str">
        <f t="shared" si="0"/>
        <v>Aggregate1-in-10August Monthly System Peak DayAll1</v>
      </c>
      <c r="G14" s="13">
        <v>23.230730000000001</v>
      </c>
      <c r="H14" s="5">
        <v>23.230730000000001</v>
      </c>
      <c r="I14" s="5">
        <v>70.991600000000005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>
        <v>23026</v>
      </c>
      <c r="P14" t="s">
        <v>60</v>
      </c>
      <c r="Q14" t="s">
        <v>58</v>
      </c>
    </row>
    <row r="15" spans="1:17" x14ac:dyDescent="0.25">
      <c r="A15" s="4" t="s">
        <v>30</v>
      </c>
      <c r="B15" s="5" t="s">
        <v>38</v>
      </c>
      <c r="C15" t="s">
        <v>37</v>
      </c>
      <c r="D15" t="s">
        <v>59</v>
      </c>
      <c r="E15">
        <v>1</v>
      </c>
      <c r="F15" t="str">
        <f t="shared" si="0"/>
        <v>Average Per Ton1-in-10August Typical Event Day100% Cycling1</v>
      </c>
      <c r="G15" s="13">
        <v>0.19577349999999999</v>
      </c>
      <c r="H15" s="5">
        <v>0.19577349999999999</v>
      </c>
      <c r="I15" s="5">
        <v>70.200500000000005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>
        <v>10695</v>
      </c>
      <c r="P15" t="s">
        <v>60</v>
      </c>
      <c r="Q15" t="s">
        <v>58</v>
      </c>
    </row>
    <row r="16" spans="1:17" x14ac:dyDescent="0.25">
      <c r="A16" s="4" t="s">
        <v>28</v>
      </c>
      <c r="B16" s="5" t="s">
        <v>38</v>
      </c>
      <c r="C16" t="s">
        <v>37</v>
      </c>
      <c r="D16" t="s">
        <v>59</v>
      </c>
      <c r="E16">
        <v>1</v>
      </c>
      <c r="F16" t="str">
        <f t="shared" si="0"/>
        <v>Average Per Premise1-in-10August Typical Event Day100% Cycling1</v>
      </c>
      <c r="G16" s="13">
        <v>0.87738550000000004</v>
      </c>
      <c r="H16" s="5">
        <v>0.87738550000000004</v>
      </c>
      <c r="I16" s="5">
        <v>70.200500000000005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>
        <v>10695</v>
      </c>
      <c r="P16" t="s">
        <v>60</v>
      </c>
      <c r="Q16" t="s">
        <v>58</v>
      </c>
    </row>
    <row r="17" spans="1:17" x14ac:dyDescent="0.25">
      <c r="A17" s="4" t="s">
        <v>29</v>
      </c>
      <c r="B17" s="5" t="s">
        <v>38</v>
      </c>
      <c r="C17" t="s">
        <v>37</v>
      </c>
      <c r="D17" t="s">
        <v>59</v>
      </c>
      <c r="E17">
        <v>1</v>
      </c>
      <c r="F17" t="str">
        <f t="shared" si="0"/>
        <v>Average Per Device1-in-10August Typical Event Day100% Cycling1</v>
      </c>
      <c r="G17" s="13">
        <v>0.71061249999999998</v>
      </c>
      <c r="H17" s="5">
        <v>0.71061249999999998</v>
      </c>
      <c r="I17" s="5">
        <v>70.200500000000005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>
        <v>10695</v>
      </c>
      <c r="P17" t="s">
        <v>60</v>
      </c>
      <c r="Q17" t="s">
        <v>58</v>
      </c>
    </row>
    <row r="18" spans="1:17" x14ac:dyDescent="0.25">
      <c r="A18" s="4" t="s">
        <v>43</v>
      </c>
      <c r="B18" s="5" t="s">
        <v>38</v>
      </c>
      <c r="C18" t="s">
        <v>37</v>
      </c>
      <c r="D18" t="s">
        <v>59</v>
      </c>
      <c r="E18">
        <v>1</v>
      </c>
      <c r="F18" t="str">
        <f t="shared" si="0"/>
        <v>Aggregate1-in-10August Typical Event Day100% Cycling1</v>
      </c>
      <c r="G18" s="13">
        <v>9.3836379999999995</v>
      </c>
      <c r="H18" s="5">
        <v>9.3836379999999995</v>
      </c>
      <c r="I18" s="5">
        <v>70.200500000000005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>
        <v>10695</v>
      </c>
      <c r="P18" t="s">
        <v>60</v>
      </c>
      <c r="Q18" t="s">
        <v>58</v>
      </c>
    </row>
    <row r="19" spans="1:17" x14ac:dyDescent="0.25">
      <c r="A19" s="4" t="s">
        <v>30</v>
      </c>
      <c r="B19" s="5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3">
        <v>0.2622795</v>
      </c>
      <c r="H19" s="5">
        <v>0.2622795</v>
      </c>
      <c r="I19" s="5">
        <v>69.995699999999999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>
        <v>12331</v>
      </c>
      <c r="P19" t="s">
        <v>60</v>
      </c>
      <c r="Q19" t="s">
        <v>58</v>
      </c>
    </row>
    <row r="20" spans="1:17" x14ac:dyDescent="0.25">
      <c r="A20" s="4" t="s">
        <v>28</v>
      </c>
      <c r="B20" s="5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3">
        <v>1.0766070000000001</v>
      </c>
      <c r="H20" s="5">
        <v>1.0766070000000001</v>
      </c>
      <c r="I20" s="5">
        <v>69.995699999999999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>
        <v>12331</v>
      </c>
      <c r="P20" t="s">
        <v>60</v>
      </c>
      <c r="Q20" t="s">
        <v>58</v>
      </c>
    </row>
    <row r="21" spans="1:17" x14ac:dyDescent="0.25">
      <c r="A21" s="4" t="s">
        <v>29</v>
      </c>
      <c r="B21" s="5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3">
        <v>0.92044959999999998</v>
      </c>
      <c r="H21" s="5">
        <v>0.92044959999999998</v>
      </c>
      <c r="I21" s="5">
        <v>69.995699999999999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>
        <v>12331</v>
      </c>
      <c r="P21" t="s">
        <v>60</v>
      </c>
      <c r="Q21" t="s">
        <v>58</v>
      </c>
    </row>
    <row r="22" spans="1:17" x14ac:dyDescent="0.25">
      <c r="A22" s="4" t="s">
        <v>43</v>
      </c>
      <c r="B22" s="5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3">
        <v>13.275650000000001</v>
      </c>
      <c r="H22" s="5">
        <v>13.275650000000001</v>
      </c>
      <c r="I22" s="5">
        <v>69.995699999999999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>
        <v>12331</v>
      </c>
      <c r="P22" t="s">
        <v>60</v>
      </c>
      <c r="Q22" t="s">
        <v>58</v>
      </c>
    </row>
    <row r="23" spans="1:17" x14ac:dyDescent="0.25">
      <c r="A23" s="4" t="s">
        <v>30</v>
      </c>
      <c r="B23" s="5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3">
        <v>0.23138739999999999</v>
      </c>
      <c r="H23" s="5">
        <v>0.2313875</v>
      </c>
      <c r="I23" s="5">
        <v>70.090800000000002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>
        <v>23026</v>
      </c>
      <c r="P23" t="s">
        <v>60</v>
      </c>
      <c r="Q23" t="s">
        <v>58</v>
      </c>
    </row>
    <row r="24" spans="1:17" x14ac:dyDescent="0.25">
      <c r="A24" s="4" t="s">
        <v>28</v>
      </c>
      <c r="B24" s="5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3">
        <v>0.99030030000000002</v>
      </c>
      <c r="H24" s="5">
        <v>0.99030030000000002</v>
      </c>
      <c r="I24" s="5">
        <v>70.090800000000002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>
        <v>23026</v>
      </c>
      <c r="P24" t="s">
        <v>60</v>
      </c>
      <c r="Q24" t="s">
        <v>58</v>
      </c>
    </row>
    <row r="25" spans="1:17" x14ac:dyDescent="0.25">
      <c r="A25" s="4" t="s">
        <v>29</v>
      </c>
      <c r="B25" s="5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3">
        <v>0.82534580000000002</v>
      </c>
      <c r="H25" s="5">
        <v>0.82534580000000002</v>
      </c>
      <c r="I25" s="5">
        <v>70.090800000000002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>
        <v>23026</v>
      </c>
      <c r="P25" t="s">
        <v>60</v>
      </c>
      <c r="Q25" t="s">
        <v>58</v>
      </c>
    </row>
    <row r="26" spans="1:17" x14ac:dyDescent="0.25">
      <c r="A26" s="4" t="s">
        <v>43</v>
      </c>
      <c r="B26" s="5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3">
        <v>22.80265</v>
      </c>
      <c r="H26" s="5">
        <v>22.802659999999999</v>
      </c>
      <c r="I26" s="5">
        <v>70.090800000000002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>
        <v>23026</v>
      </c>
      <c r="P26" t="s">
        <v>60</v>
      </c>
      <c r="Q26" t="s">
        <v>58</v>
      </c>
    </row>
    <row r="27" spans="1:17" x14ac:dyDescent="0.25">
      <c r="A27" s="4" t="s">
        <v>30</v>
      </c>
      <c r="B27" s="5" t="s">
        <v>38</v>
      </c>
      <c r="C27" t="s">
        <v>49</v>
      </c>
      <c r="D27" t="s">
        <v>59</v>
      </c>
      <c r="E27">
        <v>1</v>
      </c>
      <c r="F27" t="str">
        <f t="shared" si="0"/>
        <v>Average Per Ton1-in-10July Monthly System Peak Day100% Cycling1</v>
      </c>
      <c r="G27" s="13">
        <v>0.1748594</v>
      </c>
      <c r="H27" s="5">
        <v>0.1748594</v>
      </c>
      <c r="I27" s="5">
        <v>69.806299999999993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>
        <v>10695</v>
      </c>
      <c r="P27" t="s">
        <v>60</v>
      </c>
      <c r="Q27" t="s">
        <v>58</v>
      </c>
    </row>
    <row r="28" spans="1:17" x14ac:dyDescent="0.25">
      <c r="A28" s="4" t="s">
        <v>28</v>
      </c>
      <c r="B28" s="5" t="s">
        <v>38</v>
      </c>
      <c r="C28" t="s">
        <v>49</v>
      </c>
      <c r="D28" t="s">
        <v>59</v>
      </c>
      <c r="E28">
        <v>1</v>
      </c>
      <c r="F28" t="str">
        <f t="shared" si="0"/>
        <v>Average Per Premise1-in-10July Monthly System Peak Day100% Cycling1</v>
      </c>
      <c r="G28" s="13">
        <v>0.78365609999999997</v>
      </c>
      <c r="H28" s="5">
        <v>0.78365620000000002</v>
      </c>
      <c r="I28" s="5">
        <v>69.806299999999993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>
        <v>10695</v>
      </c>
      <c r="P28" t="s">
        <v>60</v>
      </c>
      <c r="Q28" t="s">
        <v>58</v>
      </c>
    </row>
    <row r="29" spans="1:17" x14ac:dyDescent="0.25">
      <c r="A29" s="4" t="s">
        <v>29</v>
      </c>
      <c r="B29" s="5" t="s">
        <v>38</v>
      </c>
      <c r="C29" t="s">
        <v>49</v>
      </c>
      <c r="D29" t="s">
        <v>59</v>
      </c>
      <c r="E29">
        <v>1</v>
      </c>
      <c r="F29" t="str">
        <f t="shared" si="0"/>
        <v>Average Per Device1-in-10July Monthly System Peak Day100% Cycling1</v>
      </c>
      <c r="G29" s="13">
        <v>0.63469920000000002</v>
      </c>
      <c r="H29" s="5">
        <v>0.63469920000000002</v>
      </c>
      <c r="I29" s="5">
        <v>69.806299999999993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>
        <v>10695</v>
      </c>
      <c r="P29" t="s">
        <v>60</v>
      </c>
      <c r="Q29" t="s">
        <v>58</v>
      </c>
    </row>
    <row r="30" spans="1:17" x14ac:dyDescent="0.25">
      <c r="A30" s="4" t="s">
        <v>43</v>
      </c>
      <c r="B30" s="5" t="s">
        <v>38</v>
      </c>
      <c r="C30" t="s">
        <v>49</v>
      </c>
      <c r="D30" t="s">
        <v>59</v>
      </c>
      <c r="E30">
        <v>1</v>
      </c>
      <c r="F30" t="str">
        <f t="shared" si="0"/>
        <v>Aggregate1-in-10July Monthly System Peak Day100% Cycling1</v>
      </c>
      <c r="G30" s="13">
        <v>8.381202</v>
      </c>
      <c r="H30" s="5">
        <v>8.3812029999999993</v>
      </c>
      <c r="I30" s="5">
        <v>69.806299999999993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>
        <v>10695</v>
      </c>
      <c r="P30" t="s">
        <v>60</v>
      </c>
      <c r="Q30" t="s">
        <v>58</v>
      </c>
    </row>
    <row r="31" spans="1:17" x14ac:dyDescent="0.25">
      <c r="A31" s="4" t="s">
        <v>30</v>
      </c>
      <c r="B31" s="5" t="s">
        <v>38</v>
      </c>
      <c r="C31" t="s">
        <v>49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3">
        <v>0.2360167</v>
      </c>
      <c r="H31" s="5">
        <v>0.2360167</v>
      </c>
      <c r="I31" s="5">
        <v>69.644599999999997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>
        <v>12331</v>
      </c>
      <c r="P31" t="s">
        <v>60</v>
      </c>
      <c r="Q31" t="s">
        <v>58</v>
      </c>
    </row>
    <row r="32" spans="1:17" x14ac:dyDescent="0.25">
      <c r="A32" s="4" t="s">
        <v>28</v>
      </c>
      <c r="B32" s="5" t="s">
        <v>38</v>
      </c>
      <c r="C32" t="s">
        <v>49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3">
        <v>0.96880359999999999</v>
      </c>
      <c r="H32" s="5">
        <v>0.96880359999999999</v>
      </c>
      <c r="I32" s="5">
        <v>69.644599999999997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>
        <v>12331</v>
      </c>
      <c r="P32" t="s">
        <v>60</v>
      </c>
      <c r="Q32" t="s">
        <v>58</v>
      </c>
    </row>
    <row r="33" spans="1:17" x14ac:dyDescent="0.25">
      <c r="A33" s="4" t="s">
        <v>29</v>
      </c>
      <c r="B33" s="5" t="s">
        <v>38</v>
      </c>
      <c r="C33" t="s">
        <v>49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3">
        <v>0.82828230000000003</v>
      </c>
      <c r="H33" s="5">
        <v>0.82828239999999997</v>
      </c>
      <c r="I33" s="5">
        <v>69.644599999999997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>
        <v>12331</v>
      </c>
      <c r="P33" t="s">
        <v>60</v>
      </c>
      <c r="Q33" t="s">
        <v>58</v>
      </c>
    </row>
    <row r="34" spans="1:17" x14ac:dyDescent="0.25">
      <c r="A34" s="4" t="s">
        <v>43</v>
      </c>
      <c r="B34" s="5" t="s">
        <v>38</v>
      </c>
      <c r="C34" t="s">
        <v>49</v>
      </c>
      <c r="D34" t="s">
        <v>31</v>
      </c>
      <c r="E34">
        <v>1</v>
      </c>
      <c r="F34" t="str">
        <f t="shared" si="0"/>
        <v>Aggregate1-in-10July Monthly System Peak Day50% Cycling1</v>
      </c>
      <c r="G34" s="13">
        <v>11.94632</v>
      </c>
      <c r="H34" s="5">
        <v>11.94632</v>
      </c>
      <c r="I34" s="5">
        <v>69.644599999999997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>
        <v>12331</v>
      </c>
      <c r="P34" t="s">
        <v>60</v>
      </c>
      <c r="Q34" t="s">
        <v>58</v>
      </c>
    </row>
    <row r="35" spans="1:17" x14ac:dyDescent="0.25">
      <c r="A35" s="4" t="s">
        <v>30</v>
      </c>
      <c r="B35" s="5" t="s">
        <v>38</v>
      </c>
      <c r="C35" t="s">
        <v>49</v>
      </c>
      <c r="D35" t="s">
        <v>26</v>
      </c>
      <c r="E35">
        <v>1</v>
      </c>
      <c r="F35" t="str">
        <f t="shared" si="0"/>
        <v>Average Per Ton1-in-10July Monthly System Peak DayAll1</v>
      </c>
      <c r="G35" s="13">
        <v>0.20760909999999999</v>
      </c>
      <c r="H35" s="5">
        <v>0.20760909999999999</v>
      </c>
      <c r="I35" s="5">
        <v>69.719700000000003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>
        <v>23026</v>
      </c>
      <c r="P35" t="s">
        <v>60</v>
      </c>
      <c r="Q35" t="s">
        <v>58</v>
      </c>
    </row>
    <row r="36" spans="1:17" x14ac:dyDescent="0.25">
      <c r="A36" s="4" t="s">
        <v>28</v>
      </c>
      <c r="B36" s="5" t="s">
        <v>38</v>
      </c>
      <c r="C36" t="s">
        <v>49</v>
      </c>
      <c r="D36" t="s">
        <v>26</v>
      </c>
      <c r="E36">
        <v>1</v>
      </c>
      <c r="F36" t="str">
        <f t="shared" si="0"/>
        <v>Average Per Premise1-in-10July Monthly System Peak DayAll1</v>
      </c>
      <c r="G36" s="13">
        <v>0.88853289999999996</v>
      </c>
      <c r="H36" s="5">
        <v>0.88853300000000002</v>
      </c>
      <c r="I36" s="5">
        <v>69.719700000000003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>
        <v>23026</v>
      </c>
      <c r="P36" t="s">
        <v>60</v>
      </c>
      <c r="Q36" t="s">
        <v>58</v>
      </c>
    </row>
    <row r="37" spans="1:17" x14ac:dyDescent="0.25">
      <c r="A37" s="4" t="s">
        <v>29</v>
      </c>
      <c r="B37" s="5" t="s">
        <v>38</v>
      </c>
      <c r="C37" t="s">
        <v>49</v>
      </c>
      <c r="D37" t="s">
        <v>26</v>
      </c>
      <c r="E37">
        <v>1</v>
      </c>
      <c r="F37" t="str">
        <f t="shared" si="0"/>
        <v>Average Per Device1-in-10July Monthly System Peak DayAll1</v>
      </c>
      <c r="G37" s="13">
        <v>0.74052989999999996</v>
      </c>
      <c r="H37" s="5">
        <v>0.74052989999999996</v>
      </c>
      <c r="I37" s="5">
        <v>69.719700000000003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>
        <v>23026</v>
      </c>
      <c r="P37" t="s">
        <v>60</v>
      </c>
      <c r="Q37" t="s">
        <v>58</v>
      </c>
    </row>
    <row r="38" spans="1:17" x14ac:dyDescent="0.25">
      <c r="A38" s="4" t="s">
        <v>43</v>
      </c>
      <c r="B38" s="5" t="s">
        <v>38</v>
      </c>
      <c r="C38" t="s">
        <v>49</v>
      </c>
      <c r="D38" t="s">
        <v>26</v>
      </c>
      <c r="E38">
        <v>1</v>
      </c>
      <c r="F38" t="str">
        <f t="shared" si="0"/>
        <v>Aggregate1-in-10July Monthly System Peak DayAll1</v>
      </c>
      <c r="G38" s="13">
        <v>20.45936</v>
      </c>
      <c r="H38" s="5">
        <v>20.45936</v>
      </c>
      <c r="I38" s="5">
        <v>69.719700000000003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>
        <v>23026</v>
      </c>
      <c r="P38" t="s">
        <v>60</v>
      </c>
      <c r="Q38" t="s">
        <v>58</v>
      </c>
    </row>
    <row r="39" spans="1:17" x14ac:dyDescent="0.25">
      <c r="A39" s="4" t="s">
        <v>30</v>
      </c>
      <c r="B39" s="5" t="s">
        <v>38</v>
      </c>
      <c r="C39" t="s">
        <v>50</v>
      </c>
      <c r="D39" t="s">
        <v>59</v>
      </c>
      <c r="E39">
        <v>1</v>
      </c>
      <c r="F39" t="str">
        <f t="shared" si="0"/>
        <v>Average Per Ton1-in-10June Monthly System Peak Day100% Cycling1</v>
      </c>
      <c r="G39" s="13">
        <v>0.16921310000000001</v>
      </c>
      <c r="H39" s="5">
        <v>0.16921310000000001</v>
      </c>
      <c r="I39" s="5">
        <v>66.206699999999998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>
        <v>10695</v>
      </c>
      <c r="P39" t="s">
        <v>60</v>
      </c>
      <c r="Q39" t="s">
        <v>58</v>
      </c>
    </row>
    <row r="40" spans="1:17" x14ac:dyDescent="0.25">
      <c r="A40" s="4" t="s">
        <v>28</v>
      </c>
      <c r="B40" s="5" t="s">
        <v>38</v>
      </c>
      <c r="C40" t="s">
        <v>50</v>
      </c>
      <c r="D40" t="s">
        <v>59</v>
      </c>
      <c r="E40">
        <v>1</v>
      </c>
      <c r="F40" t="str">
        <f t="shared" si="0"/>
        <v>Average Per Premise1-in-10June Monthly System Peak Day100% Cycling1</v>
      </c>
      <c r="G40" s="13">
        <v>0.75835160000000001</v>
      </c>
      <c r="H40" s="5">
        <v>0.75835160000000001</v>
      </c>
      <c r="I40" s="5">
        <v>66.206699999999998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>
        <v>10695</v>
      </c>
      <c r="P40" t="s">
        <v>60</v>
      </c>
      <c r="Q40" t="s">
        <v>58</v>
      </c>
    </row>
    <row r="41" spans="1:17" x14ac:dyDescent="0.25">
      <c r="A41" s="4" t="s">
        <v>29</v>
      </c>
      <c r="B41" s="5" t="s">
        <v>38</v>
      </c>
      <c r="C41" t="s">
        <v>50</v>
      </c>
      <c r="D41" t="s">
        <v>59</v>
      </c>
      <c r="E41">
        <v>1</v>
      </c>
      <c r="F41" t="str">
        <f t="shared" si="0"/>
        <v>Average Per Device1-in-10June Monthly System Peak Day100% Cycling1</v>
      </c>
      <c r="G41" s="13">
        <v>0.61420450000000004</v>
      </c>
      <c r="H41" s="5">
        <v>0.61420450000000004</v>
      </c>
      <c r="I41" s="5">
        <v>66.206699999999998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>
        <v>10695</v>
      </c>
      <c r="P41" t="s">
        <v>60</v>
      </c>
      <c r="Q41" t="s">
        <v>58</v>
      </c>
    </row>
    <row r="42" spans="1:17" x14ac:dyDescent="0.25">
      <c r="A42" s="4" t="s">
        <v>43</v>
      </c>
      <c r="B42" s="5" t="s">
        <v>38</v>
      </c>
      <c r="C42" t="s">
        <v>50</v>
      </c>
      <c r="D42" t="s">
        <v>59</v>
      </c>
      <c r="E42">
        <v>1</v>
      </c>
      <c r="F42" t="str">
        <f t="shared" si="0"/>
        <v>Aggregate1-in-10June Monthly System Peak Day100% Cycling1</v>
      </c>
      <c r="G42" s="13">
        <v>8.1105699999999992</v>
      </c>
      <c r="H42" s="5">
        <v>8.1105699999999992</v>
      </c>
      <c r="I42" s="5">
        <v>66.206699999999998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>
        <v>10695</v>
      </c>
      <c r="P42" t="s">
        <v>60</v>
      </c>
      <c r="Q42" t="s">
        <v>58</v>
      </c>
    </row>
    <row r="43" spans="1:17" x14ac:dyDescent="0.25">
      <c r="A43" s="4" t="s">
        <v>30</v>
      </c>
      <c r="B43" s="5" t="s">
        <v>38</v>
      </c>
      <c r="C43" t="s">
        <v>50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3">
        <v>0.2290035</v>
      </c>
      <c r="H43" s="5">
        <v>0.2290035</v>
      </c>
      <c r="I43" s="5">
        <v>65.965599999999995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>
        <v>12331</v>
      </c>
      <c r="P43" t="s">
        <v>60</v>
      </c>
      <c r="Q43" t="s">
        <v>58</v>
      </c>
    </row>
    <row r="44" spans="1:17" x14ac:dyDescent="0.25">
      <c r="A44" s="4" t="s">
        <v>28</v>
      </c>
      <c r="B44" s="5" t="s">
        <v>38</v>
      </c>
      <c r="C44" t="s">
        <v>50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3">
        <v>0.94001570000000001</v>
      </c>
      <c r="H44" s="5">
        <v>0.94001559999999995</v>
      </c>
      <c r="I44" s="5">
        <v>65.965599999999995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>
        <v>12331</v>
      </c>
      <c r="P44" t="s">
        <v>60</v>
      </c>
      <c r="Q44" t="s">
        <v>58</v>
      </c>
    </row>
    <row r="45" spans="1:17" x14ac:dyDescent="0.25">
      <c r="A45" s="4" t="s">
        <v>29</v>
      </c>
      <c r="B45" s="5" t="s">
        <v>38</v>
      </c>
      <c r="C45" t="s">
        <v>50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3">
        <v>0.80367</v>
      </c>
      <c r="H45" s="5">
        <v>0.80367</v>
      </c>
      <c r="I45" s="5">
        <v>65.965599999999995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>
        <v>12331</v>
      </c>
      <c r="P45" t="s">
        <v>60</v>
      </c>
      <c r="Q45" t="s">
        <v>58</v>
      </c>
    </row>
    <row r="46" spans="1:17" x14ac:dyDescent="0.25">
      <c r="A46" s="4" t="s">
        <v>43</v>
      </c>
      <c r="B46" s="5" t="s">
        <v>38</v>
      </c>
      <c r="C46" t="s">
        <v>50</v>
      </c>
      <c r="D46" t="s">
        <v>31</v>
      </c>
      <c r="E46">
        <v>1</v>
      </c>
      <c r="F46" t="str">
        <f t="shared" si="0"/>
        <v>Aggregate1-in-10June Monthly System Peak Day50% Cycling1</v>
      </c>
      <c r="G46" s="13">
        <v>11.591329999999999</v>
      </c>
      <c r="H46" s="5">
        <v>11.591329999999999</v>
      </c>
      <c r="I46" s="5">
        <v>65.965599999999995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>
        <v>12331</v>
      </c>
      <c r="P46" t="s">
        <v>60</v>
      </c>
      <c r="Q46" t="s">
        <v>58</v>
      </c>
    </row>
    <row r="47" spans="1:17" x14ac:dyDescent="0.25">
      <c r="A47" s="4" t="s">
        <v>30</v>
      </c>
      <c r="B47" s="5" t="s">
        <v>38</v>
      </c>
      <c r="C47" t="s">
        <v>50</v>
      </c>
      <c r="D47" t="s">
        <v>26</v>
      </c>
      <c r="E47">
        <v>1</v>
      </c>
      <c r="F47" t="str">
        <f t="shared" si="0"/>
        <v>Average Per Ton1-in-10June Monthly System Peak DayAll1</v>
      </c>
      <c r="G47" s="13">
        <v>0.20123089999999999</v>
      </c>
      <c r="H47" s="5">
        <v>0.20123089999999999</v>
      </c>
      <c r="I47" s="5">
        <v>66.077600000000004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>
        <v>23026</v>
      </c>
      <c r="P47" t="s">
        <v>60</v>
      </c>
      <c r="Q47" t="s">
        <v>58</v>
      </c>
    </row>
    <row r="48" spans="1:17" x14ac:dyDescent="0.25">
      <c r="A48" s="4" t="s">
        <v>28</v>
      </c>
      <c r="B48" s="5" t="s">
        <v>38</v>
      </c>
      <c r="C48" t="s">
        <v>50</v>
      </c>
      <c r="D48" t="s">
        <v>26</v>
      </c>
      <c r="E48">
        <v>1</v>
      </c>
      <c r="F48" t="str">
        <f t="shared" si="0"/>
        <v>Average Per Premise1-in-10June Monthly System Peak DayAll1</v>
      </c>
      <c r="G48" s="13">
        <v>0.86123499999999997</v>
      </c>
      <c r="H48" s="5">
        <v>0.86123499999999997</v>
      </c>
      <c r="I48" s="5">
        <v>66.077600000000004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>
        <v>23026</v>
      </c>
      <c r="P48" t="s">
        <v>60</v>
      </c>
      <c r="Q48" t="s">
        <v>58</v>
      </c>
    </row>
    <row r="49" spans="1:17" x14ac:dyDescent="0.25">
      <c r="A49" s="4" t="s">
        <v>29</v>
      </c>
      <c r="B49" s="5" t="s">
        <v>38</v>
      </c>
      <c r="C49" t="s">
        <v>50</v>
      </c>
      <c r="D49" t="s">
        <v>26</v>
      </c>
      <c r="E49">
        <v>1</v>
      </c>
      <c r="F49" t="str">
        <f t="shared" si="0"/>
        <v>Average Per Device1-in-10June Monthly System Peak DayAll1</v>
      </c>
      <c r="G49" s="13">
        <v>0.71777899999999994</v>
      </c>
      <c r="H49" s="5">
        <v>0.71777899999999994</v>
      </c>
      <c r="I49" s="5">
        <v>66.077600000000004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>
        <v>23026</v>
      </c>
      <c r="P49" t="s">
        <v>60</v>
      </c>
      <c r="Q49" t="s">
        <v>58</v>
      </c>
    </row>
    <row r="50" spans="1:17" x14ac:dyDescent="0.25">
      <c r="A50" s="4" t="s">
        <v>43</v>
      </c>
      <c r="B50" s="5" t="s">
        <v>38</v>
      </c>
      <c r="C50" t="s">
        <v>50</v>
      </c>
      <c r="D50" t="s">
        <v>26</v>
      </c>
      <c r="E50">
        <v>1</v>
      </c>
      <c r="F50" t="str">
        <f t="shared" si="0"/>
        <v>Aggregate1-in-10June Monthly System Peak DayAll1</v>
      </c>
      <c r="G50" s="13">
        <v>19.8308</v>
      </c>
      <c r="H50" s="5">
        <v>19.8308</v>
      </c>
      <c r="I50" s="5">
        <v>66.077600000000004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>
        <v>23026</v>
      </c>
      <c r="P50" t="s">
        <v>60</v>
      </c>
      <c r="Q50" t="s">
        <v>58</v>
      </c>
    </row>
    <row r="51" spans="1:17" x14ac:dyDescent="0.25">
      <c r="A51" s="4" t="s">
        <v>30</v>
      </c>
      <c r="B51" s="5" t="s">
        <v>38</v>
      </c>
      <c r="C51" t="s">
        <v>51</v>
      </c>
      <c r="D51" t="s">
        <v>59</v>
      </c>
      <c r="E51">
        <v>1</v>
      </c>
      <c r="F51" t="str">
        <f t="shared" si="0"/>
        <v>Average Per Ton1-in-10May Monthly System Peak Day100% Cycling1</v>
      </c>
      <c r="G51" s="13">
        <v>0.17015640000000001</v>
      </c>
      <c r="H51" s="5">
        <v>0.17015640000000001</v>
      </c>
      <c r="I51" s="5">
        <v>63.630400000000002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>
        <v>10695</v>
      </c>
      <c r="P51" t="s">
        <v>60</v>
      </c>
      <c r="Q51" t="s">
        <v>58</v>
      </c>
    </row>
    <row r="52" spans="1:17" x14ac:dyDescent="0.25">
      <c r="A52" s="4" t="s">
        <v>28</v>
      </c>
      <c r="B52" s="5" t="s">
        <v>38</v>
      </c>
      <c r="C52" t="s">
        <v>51</v>
      </c>
      <c r="D52" t="s">
        <v>59</v>
      </c>
      <c r="E52">
        <v>1</v>
      </c>
      <c r="F52" t="str">
        <f t="shared" si="0"/>
        <v>Average Per Premise1-in-10May Monthly System Peak Day100% Cycling1</v>
      </c>
      <c r="G52" s="13">
        <v>0.76257900000000001</v>
      </c>
      <c r="H52" s="5">
        <v>0.76257900000000001</v>
      </c>
      <c r="I52" s="5">
        <v>63.630400000000002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>
        <v>10695</v>
      </c>
      <c r="P52" t="s">
        <v>60</v>
      </c>
      <c r="Q52" t="s">
        <v>58</v>
      </c>
    </row>
    <row r="53" spans="1:17" x14ac:dyDescent="0.25">
      <c r="A53" s="4" t="s">
        <v>29</v>
      </c>
      <c r="B53" s="5" t="s">
        <v>38</v>
      </c>
      <c r="C53" t="s">
        <v>51</v>
      </c>
      <c r="D53" t="s">
        <v>59</v>
      </c>
      <c r="E53">
        <v>1</v>
      </c>
      <c r="F53" t="str">
        <f t="shared" si="0"/>
        <v>Average Per Device1-in-10May Monthly System Peak Day100% Cycling1</v>
      </c>
      <c r="G53" s="13">
        <v>0.61762830000000002</v>
      </c>
      <c r="H53" s="5">
        <v>0.61762830000000002</v>
      </c>
      <c r="I53" s="5">
        <v>63.630400000000002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>
        <v>10695</v>
      </c>
      <c r="P53" t="s">
        <v>60</v>
      </c>
      <c r="Q53" t="s">
        <v>58</v>
      </c>
    </row>
    <row r="54" spans="1:17" x14ac:dyDescent="0.25">
      <c r="A54" s="4" t="s">
        <v>43</v>
      </c>
      <c r="B54" s="5" t="s">
        <v>38</v>
      </c>
      <c r="C54" t="s">
        <v>51</v>
      </c>
      <c r="D54" t="s">
        <v>59</v>
      </c>
      <c r="E54">
        <v>1</v>
      </c>
      <c r="F54" t="str">
        <f t="shared" si="0"/>
        <v>Aggregate1-in-10May Monthly System Peak Day100% Cycling1</v>
      </c>
      <c r="G54" s="13">
        <v>8.1557820000000003</v>
      </c>
      <c r="H54" s="5">
        <v>8.1557820000000003</v>
      </c>
      <c r="I54" s="5">
        <v>63.630400000000002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>
        <v>10695</v>
      </c>
      <c r="P54" t="s">
        <v>60</v>
      </c>
      <c r="Q54" t="s">
        <v>58</v>
      </c>
    </row>
    <row r="55" spans="1:17" x14ac:dyDescent="0.25">
      <c r="A55" s="4" t="s">
        <v>30</v>
      </c>
      <c r="B55" s="5" t="s">
        <v>38</v>
      </c>
      <c r="C55" t="s">
        <v>51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3">
        <v>0.23087920000000001</v>
      </c>
      <c r="H55" s="5">
        <v>0.23087920000000001</v>
      </c>
      <c r="I55" s="5">
        <v>63.033700000000003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>
        <v>12331</v>
      </c>
      <c r="P55" t="s">
        <v>60</v>
      </c>
      <c r="Q55" t="s">
        <v>58</v>
      </c>
    </row>
    <row r="56" spans="1:17" x14ac:dyDescent="0.25">
      <c r="A56" s="4" t="s">
        <v>28</v>
      </c>
      <c r="B56" s="5" t="s">
        <v>38</v>
      </c>
      <c r="C56" t="s">
        <v>51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3">
        <v>0.94771530000000004</v>
      </c>
      <c r="H56" s="5">
        <v>0.94771530000000004</v>
      </c>
      <c r="I56" s="5">
        <v>63.033700000000003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>
        <v>12331</v>
      </c>
      <c r="P56" t="s">
        <v>60</v>
      </c>
      <c r="Q56" t="s">
        <v>58</v>
      </c>
    </row>
    <row r="57" spans="1:17" x14ac:dyDescent="0.25">
      <c r="A57" s="4" t="s">
        <v>29</v>
      </c>
      <c r="B57" s="5" t="s">
        <v>38</v>
      </c>
      <c r="C57" t="s">
        <v>51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3">
        <v>0.8102528</v>
      </c>
      <c r="H57" s="5">
        <v>0.8102528</v>
      </c>
      <c r="I57" s="5">
        <v>63.033700000000003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>
        <v>12331</v>
      </c>
      <c r="P57" t="s">
        <v>60</v>
      </c>
      <c r="Q57" t="s">
        <v>58</v>
      </c>
    </row>
    <row r="58" spans="1:17" x14ac:dyDescent="0.25">
      <c r="A58" s="4" t="s">
        <v>43</v>
      </c>
      <c r="B58" s="5" t="s">
        <v>38</v>
      </c>
      <c r="C58" t="s">
        <v>51</v>
      </c>
      <c r="D58" t="s">
        <v>31</v>
      </c>
      <c r="E58">
        <v>1</v>
      </c>
      <c r="F58" t="str">
        <f t="shared" si="0"/>
        <v>Aggregate1-in-10May Monthly System Peak Day50% Cycling1</v>
      </c>
      <c r="G58" s="13">
        <v>11.68628</v>
      </c>
      <c r="H58" s="5">
        <v>11.68628</v>
      </c>
      <c r="I58" s="5">
        <v>63.033700000000003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>
        <v>12331</v>
      </c>
      <c r="P58" t="s">
        <v>60</v>
      </c>
      <c r="Q58" t="s">
        <v>58</v>
      </c>
    </row>
    <row r="59" spans="1:17" x14ac:dyDescent="0.25">
      <c r="A59" s="4" t="s">
        <v>30</v>
      </c>
      <c r="B59" s="5" t="s">
        <v>38</v>
      </c>
      <c r="C59" t="s">
        <v>51</v>
      </c>
      <c r="D59" t="s">
        <v>26</v>
      </c>
      <c r="E59">
        <v>1</v>
      </c>
      <c r="F59" t="str">
        <f t="shared" si="0"/>
        <v>Average Per Ton1-in-10May Monthly System Peak DayAll1</v>
      </c>
      <c r="G59" s="13">
        <v>0.20267350000000001</v>
      </c>
      <c r="H59" s="5">
        <v>0.20267350000000001</v>
      </c>
      <c r="I59" s="5">
        <v>63.310899999999997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>
        <v>23026</v>
      </c>
      <c r="P59" t="s">
        <v>60</v>
      </c>
      <c r="Q59" t="s">
        <v>58</v>
      </c>
    </row>
    <row r="60" spans="1:17" x14ac:dyDescent="0.25">
      <c r="A60" s="4" t="s">
        <v>28</v>
      </c>
      <c r="B60" s="5" t="s">
        <v>38</v>
      </c>
      <c r="C60" t="s">
        <v>51</v>
      </c>
      <c r="D60" t="s">
        <v>26</v>
      </c>
      <c r="E60">
        <v>1</v>
      </c>
      <c r="F60" t="str">
        <f t="shared" si="0"/>
        <v>Average Per Premise1-in-10May Monthly System Peak DayAll1</v>
      </c>
      <c r="G60" s="13">
        <v>0.86740919999999999</v>
      </c>
      <c r="H60" s="5">
        <v>0.86740919999999999</v>
      </c>
      <c r="I60" s="5">
        <v>63.310899999999997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>
        <v>23026</v>
      </c>
      <c r="P60" t="s">
        <v>60</v>
      </c>
      <c r="Q60" t="s">
        <v>58</v>
      </c>
    </row>
    <row r="61" spans="1:17" x14ac:dyDescent="0.25">
      <c r="A61" s="4" t="s">
        <v>29</v>
      </c>
      <c r="B61" s="5" t="s">
        <v>38</v>
      </c>
      <c r="C61" t="s">
        <v>51</v>
      </c>
      <c r="D61" t="s">
        <v>26</v>
      </c>
      <c r="E61">
        <v>1</v>
      </c>
      <c r="F61" t="str">
        <f t="shared" si="0"/>
        <v>Average Per Device1-in-10May Monthly System Peak DayAll1</v>
      </c>
      <c r="G61" s="13">
        <v>0.72292469999999998</v>
      </c>
      <c r="H61" s="5">
        <v>0.72292469999999998</v>
      </c>
      <c r="I61" s="5">
        <v>63.310899999999997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>
        <v>23026</v>
      </c>
      <c r="P61" t="s">
        <v>60</v>
      </c>
      <c r="Q61" t="s">
        <v>58</v>
      </c>
    </row>
    <row r="62" spans="1:17" x14ac:dyDescent="0.25">
      <c r="A62" s="4" t="s">
        <v>43</v>
      </c>
      <c r="B62" s="5" t="s">
        <v>38</v>
      </c>
      <c r="C62" t="s">
        <v>51</v>
      </c>
      <c r="D62" t="s">
        <v>26</v>
      </c>
      <c r="E62">
        <v>1</v>
      </c>
      <c r="F62" t="str">
        <f t="shared" si="0"/>
        <v>Aggregate1-in-10May Monthly System Peak DayAll1</v>
      </c>
      <c r="G62" s="13">
        <v>19.97296</v>
      </c>
      <c r="H62" s="5">
        <v>19.97296</v>
      </c>
      <c r="I62" s="5">
        <v>63.310899999999997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>
        <v>23026</v>
      </c>
      <c r="P62" t="s">
        <v>60</v>
      </c>
      <c r="Q62" t="s">
        <v>58</v>
      </c>
    </row>
    <row r="63" spans="1:17" x14ac:dyDescent="0.25">
      <c r="A63" s="4" t="s">
        <v>30</v>
      </c>
      <c r="B63" s="5" t="s">
        <v>38</v>
      </c>
      <c r="C63" t="s">
        <v>52</v>
      </c>
      <c r="D63" t="s">
        <v>59</v>
      </c>
      <c r="E63">
        <v>1</v>
      </c>
      <c r="F63" t="str">
        <f t="shared" si="0"/>
        <v>Average Per Ton1-in-10October Monthly System Peak Day100% Cycling1</v>
      </c>
      <c r="G63" s="13">
        <v>0.18169479999999999</v>
      </c>
      <c r="H63" s="5">
        <v>0.18169479999999999</v>
      </c>
      <c r="I63" s="5">
        <v>70.568600000000004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>
        <v>10695</v>
      </c>
      <c r="P63" t="s">
        <v>60</v>
      </c>
      <c r="Q63" t="s">
        <v>58</v>
      </c>
    </row>
    <row r="64" spans="1:17" x14ac:dyDescent="0.25">
      <c r="A64" s="4" t="s">
        <v>28</v>
      </c>
      <c r="B64" s="5" t="s">
        <v>38</v>
      </c>
      <c r="C64" t="s">
        <v>52</v>
      </c>
      <c r="D64" t="s">
        <v>59</v>
      </c>
      <c r="E64">
        <v>1</v>
      </c>
      <c r="F64" t="str">
        <f t="shared" si="0"/>
        <v>Average Per Premise1-in-10October Monthly System Peak Day100% Cycling1</v>
      </c>
      <c r="G64" s="13">
        <v>0.81429010000000002</v>
      </c>
      <c r="H64" s="5">
        <v>0.81429010000000002</v>
      </c>
      <c r="I64" s="5">
        <v>70.568600000000004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>
        <v>10695</v>
      </c>
      <c r="P64" t="s">
        <v>60</v>
      </c>
      <c r="Q64" t="s">
        <v>58</v>
      </c>
    </row>
    <row r="65" spans="1:17" x14ac:dyDescent="0.25">
      <c r="A65" s="4" t="s">
        <v>29</v>
      </c>
      <c r="B65" s="5" t="s">
        <v>38</v>
      </c>
      <c r="C65" t="s">
        <v>52</v>
      </c>
      <c r="D65" t="s">
        <v>59</v>
      </c>
      <c r="E65">
        <v>1</v>
      </c>
      <c r="F65" t="str">
        <f t="shared" si="0"/>
        <v>Average Per Device1-in-10October Monthly System Peak Day100% Cycling1</v>
      </c>
      <c r="G65" s="13">
        <v>0.65951020000000005</v>
      </c>
      <c r="H65" s="5">
        <v>0.65951020000000005</v>
      </c>
      <c r="I65" s="5">
        <v>70.568600000000004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>
        <v>10695</v>
      </c>
      <c r="P65" t="s">
        <v>60</v>
      </c>
      <c r="Q65" t="s">
        <v>58</v>
      </c>
    </row>
    <row r="66" spans="1:17" x14ac:dyDescent="0.25">
      <c r="A66" s="4" t="s">
        <v>43</v>
      </c>
      <c r="B66" s="5" t="s">
        <v>38</v>
      </c>
      <c r="C66" t="s">
        <v>52</v>
      </c>
      <c r="D66" t="s">
        <v>59</v>
      </c>
      <c r="E66">
        <v>1</v>
      </c>
      <c r="F66" t="str">
        <f t="shared" si="0"/>
        <v>Aggregate1-in-10October Monthly System Peak Day100% Cycling1</v>
      </c>
      <c r="G66" s="13">
        <v>8.7088319999999992</v>
      </c>
      <c r="H66" s="5">
        <v>8.7088319999999992</v>
      </c>
      <c r="I66" s="5">
        <v>70.568600000000004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>
        <v>10695</v>
      </c>
      <c r="P66" t="s">
        <v>60</v>
      </c>
      <c r="Q66" t="s">
        <v>58</v>
      </c>
    </row>
    <row r="67" spans="1:17" x14ac:dyDescent="0.25">
      <c r="A67" s="4" t="s">
        <v>30</v>
      </c>
      <c r="B67" s="5" t="s">
        <v>38</v>
      </c>
      <c r="C67" t="s">
        <v>52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3">
        <v>0.24348639999999999</v>
      </c>
      <c r="H67" s="5">
        <v>0.24348639999999999</v>
      </c>
      <c r="I67" s="5">
        <v>70.2684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>
        <v>12331</v>
      </c>
      <c r="P67" t="s">
        <v>60</v>
      </c>
      <c r="Q67" t="s">
        <v>58</v>
      </c>
    </row>
    <row r="68" spans="1:17" x14ac:dyDescent="0.25">
      <c r="A68" s="4" t="s">
        <v>28</v>
      </c>
      <c r="B68" s="5" t="s">
        <v>38</v>
      </c>
      <c r="C68" t="s">
        <v>52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3">
        <v>0.9994651</v>
      </c>
      <c r="H68" s="5">
        <v>0.9994651</v>
      </c>
      <c r="I68" s="5">
        <v>70.2684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>
        <v>12331</v>
      </c>
      <c r="P68" t="s">
        <v>60</v>
      </c>
      <c r="Q68" t="s">
        <v>58</v>
      </c>
    </row>
    <row r="69" spans="1:17" x14ac:dyDescent="0.25">
      <c r="A69" s="4" t="s">
        <v>29</v>
      </c>
      <c r="B69" s="5" t="s">
        <v>38</v>
      </c>
      <c r="C69" t="s">
        <v>52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3">
        <v>0.85449660000000005</v>
      </c>
      <c r="H69" s="5">
        <v>0.85449660000000005</v>
      </c>
      <c r="I69" s="5">
        <v>70.2684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>
        <v>12331</v>
      </c>
      <c r="P69" t="s">
        <v>60</v>
      </c>
      <c r="Q69" t="s">
        <v>58</v>
      </c>
    </row>
    <row r="70" spans="1:17" x14ac:dyDescent="0.25">
      <c r="A70" s="4" t="s">
        <v>43</v>
      </c>
      <c r="B70" s="5" t="s">
        <v>38</v>
      </c>
      <c r="C70" t="s">
        <v>52</v>
      </c>
      <c r="D70" t="s">
        <v>31</v>
      </c>
      <c r="E70">
        <v>1</v>
      </c>
      <c r="F70" t="str">
        <f t="shared" si="1"/>
        <v>Aggregate1-in-10October Monthly System Peak Day50% Cycling1</v>
      </c>
      <c r="G70" s="13">
        <v>12.324400000000001</v>
      </c>
      <c r="H70" s="5">
        <v>12.324400000000001</v>
      </c>
      <c r="I70" s="5">
        <v>70.2684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>
        <v>12331</v>
      </c>
      <c r="P70" t="s">
        <v>60</v>
      </c>
      <c r="Q70" t="s">
        <v>58</v>
      </c>
    </row>
    <row r="71" spans="1:17" x14ac:dyDescent="0.25">
      <c r="A71" s="4" t="s">
        <v>30</v>
      </c>
      <c r="B71" s="5" t="s">
        <v>38</v>
      </c>
      <c r="C71" t="s">
        <v>52</v>
      </c>
      <c r="D71" t="s">
        <v>26</v>
      </c>
      <c r="E71">
        <v>1</v>
      </c>
      <c r="F71" t="str">
        <f t="shared" si="1"/>
        <v>Average Per Ton1-in-10October Monthly System Peak DayAll1</v>
      </c>
      <c r="G71" s="13">
        <v>0.21478420000000001</v>
      </c>
      <c r="H71" s="5">
        <v>0.21478420000000001</v>
      </c>
      <c r="I71" s="5">
        <v>70.407899999999998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>
        <v>23026</v>
      </c>
      <c r="P71" t="s">
        <v>60</v>
      </c>
      <c r="Q71" t="s">
        <v>58</v>
      </c>
    </row>
    <row r="72" spans="1:17" x14ac:dyDescent="0.25">
      <c r="A72" s="4" t="s">
        <v>28</v>
      </c>
      <c r="B72" s="5" t="s">
        <v>38</v>
      </c>
      <c r="C72" t="s">
        <v>52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3">
        <v>0.91924110000000003</v>
      </c>
      <c r="H72" s="5">
        <v>0.91924110000000003</v>
      </c>
      <c r="I72" s="5">
        <v>70.407899999999998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>
        <v>23026</v>
      </c>
      <c r="P72" t="s">
        <v>60</v>
      </c>
      <c r="Q72" t="s">
        <v>58</v>
      </c>
    </row>
    <row r="73" spans="1:17" x14ac:dyDescent="0.25">
      <c r="A73" s="4" t="s">
        <v>29</v>
      </c>
      <c r="B73" s="5" t="s">
        <v>38</v>
      </c>
      <c r="C73" t="s">
        <v>52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3">
        <v>0.76612290000000005</v>
      </c>
      <c r="H73" s="5">
        <v>0.766123</v>
      </c>
      <c r="I73" s="5">
        <v>70.407899999999998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>
        <v>23026</v>
      </c>
      <c r="P73" t="s">
        <v>60</v>
      </c>
      <c r="Q73" t="s">
        <v>58</v>
      </c>
    </row>
    <row r="74" spans="1:17" x14ac:dyDescent="0.25">
      <c r="A74" s="4" t="s">
        <v>43</v>
      </c>
      <c r="B74" s="5" t="s">
        <v>38</v>
      </c>
      <c r="C74" t="s">
        <v>52</v>
      </c>
      <c r="D74" t="s">
        <v>26</v>
      </c>
      <c r="E74">
        <v>1</v>
      </c>
      <c r="F74" t="str">
        <f t="shared" si="1"/>
        <v>Aggregate1-in-10October Monthly System Peak DayAll1</v>
      </c>
      <c r="G74" s="13">
        <v>21.166440000000001</v>
      </c>
      <c r="H74" s="5">
        <v>21.166450000000001</v>
      </c>
      <c r="I74" s="5">
        <v>70.407899999999998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>
        <v>23026</v>
      </c>
      <c r="P74" t="s">
        <v>60</v>
      </c>
      <c r="Q74" t="s">
        <v>58</v>
      </c>
    </row>
    <row r="75" spans="1:17" x14ac:dyDescent="0.25">
      <c r="A75" s="4" t="s">
        <v>30</v>
      </c>
      <c r="B75" s="5" t="s">
        <v>38</v>
      </c>
      <c r="C75" t="s">
        <v>53</v>
      </c>
      <c r="D75" t="s">
        <v>59</v>
      </c>
      <c r="E75">
        <v>1</v>
      </c>
      <c r="F75" t="str">
        <f t="shared" si="1"/>
        <v>Average Per Ton1-in-10September Monthly System Peak Day100% Cycling1</v>
      </c>
      <c r="G75" s="13">
        <v>0.23922270000000001</v>
      </c>
      <c r="H75" s="5">
        <v>0.23922270000000001</v>
      </c>
      <c r="I75" s="5">
        <v>73.702200000000005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>
        <v>10695</v>
      </c>
      <c r="P75" t="s">
        <v>60</v>
      </c>
      <c r="Q75" t="s">
        <v>58</v>
      </c>
    </row>
    <row r="76" spans="1:17" x14ac:dyDescent="0.25">
      <c r="A76" s="4" t="s">
        <v>28</v>
      </c>
      <c r="B76" s="5" t="s">
        <v>38</v>
      </c>
      <c r="C76" t="s">
        <v>53</v>
      </c>
      <c r="D76" t="s">
        <v>59</v>
      </c>
      <c r="E76">
        <v>1</v>
      </c>
      <c r="F76" t="str">
        <f t="shared" si="1"/>
        <v>Average Per Premise1-in-10September Monthly System Peak Day100% Cycling1</v>
      </c>
      <c r="G76" s="13">
        <v>1.072109</v>
      </c>
      <c r="H76" s="5">
        <v>1.072109</v>
      </c>
      <c r="I76" s="5">
        <v>73.702200000000005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>
        <v>10695</v>
      </c>
      <c r="P76" t="s">
        <v>60</v>
      </c>
      <c r="Q76" t="s">
        <v>58</v>
      </c>
    </row>
    <row r="77" spans="1:17" x14ac:dyDescent="0.25">
      <c r="A77" s="4" t="s">
        <v>29</v>
      </c>
      <c r="B77" s="5" t="s">
        <v>38</v>
      </c>
      <c r="C77" t="s">
        <v>53</v>
      </c>
      <c r="D77" t="s">
        <v>59</v>
      </c>
      <c r="E77">
        <v>1</v>
      </c>
      <c r="F77" t="str">
        <f t="shared" si="1"/>
        <v>Average Per Device1-in-10September Monthly System Peak Day100% Cycling1</v>
      </c>
      <c r="G77" s="13">
        <v>0.86832330000000002</v>
      </c>
      <c r="H77" s="5">
        <v>0.86832330000000002</v>
      </c>
      <c r="I77" s="5">
        <v>73.702200000000005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>
        <v>10695</v>
      </c>
      <c r="P77" t="s">
        <v>60</v>
      </c>
      <c r="Q77" t="s">
        <v>58</v>
      </c>
    </row>
    <row r="78" spans="1:17" x14ac:dyDescent="0.25">
      <c r="A78" s="4" t="s">
        <v>43</v>
      </c>
      <c r="B78" s="5" t="s">
        <v>38</v>
      </c>
      <c r="C78" t="s">
        <v>53</v>
      </c>
      <c r="D78" t="s">
        <v>59</v>
      </c>
      <c r="E78">
        <v>1</v>
      </c>
      <c r="F78" t="str">
        <f t="shared" si="1"/>
        <v>Aggregate1-in-10September Monthly System Peak Day100% Cycling1</v>
      </c>
      <c r="G78" s="13">
        <v>11.46621</v>
      </c>
      <c r="H78" s="5">
        <v>11.46621</v>
      </c>
      <c r="I78" s="5">
        <v>73.702200000000005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>
        <v>10695</v>
      </c>
      <c r="P78" t="s">
        <v>60</v>
      </c>
      <c r="Q78" t="s">
        <v>58</v>
      </c>
    </row>
    <row r="79" spans="1:17" x14ac:dyDescent="0.25">
      <c r="A79" s="4" t="s">
        <v>30</v>
      </c>
      <c r="B79" s="5" t="s">
        <v>38</v>
      </c>
      <c r="C79" t="s">
        <v>53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3">
        <v>0.31719819999999999</v>
      </c>
      <c r="H79" s="5">
        <v>0.31719819999999999</v>
      </c>
      <c r="I79" s="5">
        <v>73.463499999999996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>
        <v>12331</v>
      </c>
      <c r="P79" t="s">
        <v>60</v>
      </c>
      <c r="Q79" t="s">
        <v>58</v>
      </c>
    </row>
    <row r="80" spans="1:17" x14ac:dyDescent="0.25">
      <c r="A80" s="4" t="s">
        <v>28</v>
      </c>
      <c r="B80" s="5" t="s">
        <v>38</v>
      </c>
      <c r="C80" t="s">
        <v>53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3">
        <v>1.302038</v>
      </c>
      <c r="H80" s="5">
        <v>1.302038</v>
      </c>
      <c r="I80" s="5">
        <v>73.463499999999996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>
        <v>12331</v>
      </c>
      <c r="P80" t="s">
        <v>60</v>
      </c>
      <c r="Q80" t="s">
        <v>58</v>
      </c>
    </row>
    <row r="81" spans="1:17" x14ac:dyDescent="0.25">
      <c r="A81" s="4" t="s">
        <v>29</v>
      </c>
      <c r="B81" s="5" t="s">
        <v>38</v>
      </c>
      <c r="C81" t="s">
        <v>53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3">
        <v>1.1131819999999999</v>
      </c>
      <c r="H81" s="5">
        <v>1.1131819999999999</v>
      </c>
      <c r="I81" s="5">
        <v>73.463499999999996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>
        <v>12331</v>
      </c>
      <c r="P81" t="s">
        <v>60</v>
      </c>
      <c r="Q81" t="s">
        <v>58</v>
      </c>
    </row>
    <row r="82" spans="1:17" x14ac:dyDescent="0.25">
      <c r="A82" s="4" t="s">
        <v>43</v>
      </c>
      <c r="B82" s="5" t="s">
        <v>38</v>
      </c>
      <c r="C82" t="s">
        <v>53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3">
        <v>16.055430000000001</v>
      </c>
      <c r="H82" s="5">
        <v>16.055430000000001</v>
      </c>
      <c r="I82" s="5">
        <v>73.463499999999996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>
        <v>12331</v>
      </c>
      <c r="P82" t="s">
        <v>60</v>
      </c>
      <c r="Q82" t="s">
        <v>58</v>
      </c>
    </row>
    <row r="83" spans="1:17" x14ac:dyDescent="0.25">
      <c r="A83" s="4" t="s">
        <v>30</v>
      </c>
      <c r="B83" s="5" t="s">
        <v>38</v>
      </c>
      <c r="C83" t="s">
        <v>53</v>
      </c>
      <c r="D83" t="s">
        <v>26</v>
      </c>
      <c r="E83">
        <v>1</v>
      </c>
      <c r="F83" t="str">
        <f t="shared" si="1"/>
        <v>Average Per Ton1-in-10September Monthly System Peak DayAll1</v>
      </c>
      <c r="G83" s="13">
        <v>0.28097860000000002</v>
      </c>
      <c r="H83" s="5">
        <v>0.28097860000000002</v>
      </c>
      <c r="I83" s="5">
        <v>73.574299999999994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>
        <v>23026</v>
      </c>
      <c r="P83" t="s">
        <v>60</v>
      </c>
      <c r="Q83" t="s">
        <v>58</v>
      </c>
    </row>
    <row r="84" spans="1:17" x14ac:dyDescent="0.25">
      <c r="A84" s="4" t="s">
        <v>28</v>
      </c>
      <c r="B84" s="5" t="s">
        <v>38</v>
      </c>
      <c r="C84" t="s">
        <v>53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3">
        <v>1.202542</v>
      </c>
      <c r="H84" s="5">
        <v>1.202542</v>
      </c>
      <c r="I84" s="5">
        <v>73.574299999999994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>
        <v>23026</v>
      </c>
      <c r="P84" t="s">
        <v>60</v>
      </c>
      <c r="Q84" t="s">
        <v>58</v>
      </c>
    </row>
    <row r="85" spans="1:17" x14ac:dyDescent="0.25">
      <c r="A85" s="4" t="s">
        <v>29</v>
      </c>
      <c r="B85" s="5" t="s">
        <v>38</v>
      </c>
      <c r="C85" t="s">
        <v>53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3">
        <v>1.002235</v>
      </c>
      <c r="H85" s="5">
        <v>1.002235</v>
      </c>
      <c r="I85" s="5">
        <v>73.574299999999994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>
        <v>23026</v>
      </c>
      <c r="P85" t="s">
        <v>60</v>
      </c>
      <c r="Q85" t="s">
        <v>58</v>
      </c>
    </row>
    <row r="86" spans="1:17" x14ac:dyDescent="0.25">
      <c r="A86" s="4" t="s">
        <v>43</v>
      </c>
      <c r="B86" s="5" t="s">
        <v>38</v>
      </c>
      <c r="C86" t="s">
        <v>53</v>
      </c>
      <c r="D86" t="s">
        <v>26</v>
      </c>
      <c r="E86">
        <v>1</v>
      </c>
      <c r="F86" t="str">
        <f t="shared" si="1"/>
        <v>Aggregate1-in-10September Monthly System Peak DayAll1</v>
      </c>
      <c r="G86" s="13">
        <v>27.68974</v>
      </c>
      <c r="H86" s="5">
        <v>27.68974</v>
      </c>
      <c r="I86" s="5">
        <v>73.574299999999994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>
        <v>23026</v>
      </c>
      <c r="P86" t="s">
        <v>60</v>
      </c>
      <c r="Q86" t="s">
        <v>58</v>
      </c>
    </row>
    <row r="87" spans="1:17" x14ac:dyDescent="0.25">
      <c r="A87" s="4" t="s">
        <v>30</v>
      </c>
      <c r="B87" s="5" t="s">
        <v>38</v>
      </c>
      <c r="C87" t="s">
        <v>48</v>
      </c>
      <c r="D87" t="s">
        <v>59</v>
      </c>
      <c r="E87">
        <v>2</v>
      </c>
      <c r="F87" t="str">
        <f t="shared" si="1"/>
        <v>Average Per Ton1-in-10August Monthly System Peak Day100% Cycling2</v>
      </c>
      <c r="G87" s="13">
        <v>0.1724146</v>
      </c>
      <c r="H87" s="5">
        <v>0.1724146</v>
      </c>
      <c r="I87" s="5">
        <v>71.092500000000001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>
        <v>10695</v>
      </c>
      <c r="P87" t="s">
        <v>60</v>
      </c>
      <c r="Q87" t="s">
        <v>58</v>
      </c>
    </row>
    <row r="88" spans="1:17" x14ac:dyDescent="0.25">
      <c r="A88" s="4" t="s">
        <v>28</v>
      </c>
      <c r="B88" s="5" t="s">
        <v>38</v>
      </c>
      <c r="C88" t="s">
        <v>48</v>
      </c>
      <c r="D88" t="s">
        <v>59</v>
      </c>
      <c r="E88">
        <v>2</v>
      </c>
      <c r="F88" t="str">
        <f t="shared" si="1"/>
        <v>Average Per Premise1-in-10August Monthly System Peak Day100% Cycling2</v>
      </c>
      <c r="G88" s="13">
        <v>0.77269940000000004</v>
      </c>
      <c r="H88" s="5">
        <v>0.77269940000000004</v>
      </c>
      <c r="I88" s="5">
        <v>71.092500000000001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>
        <v>10695</v>
      </c>
      <c r="P88" t="s">
        <v>60</v>
      </c>
      <c r="Q88" t="s">
        <v>58</v>
      </c>
    </row>
    <row r="89" spans="1:17" x14ac:dyDescent="0.25">
      <c r="A89" s="4" t="s">
        <v>29</v>
      </c>
      <c r="B89" s="5" t="s">
        <v>38</v>
      </c>
      <c r="C89" t="s">
        <v>48</v>
      </c>
      <c r="D89" t="s">
        <v>59</v>
      </c>
      <c r="E89">
        <v>2</v>
      </c>
      <c r="F89" t="str">
        <f t="shared" si="1"/>
        <v>Average Per Device1-in-10August Monthly System Peak Day100% Cycling2</v>
      </c>
      <c r="G89" s="13">
        <v>0.62582510000000002</v>
      </c>
      <c r="H89" s="5">
        <v>0.62582510000000002</v>
      </c>
      <c r="I89" s="5">
        <v>71.092500000000001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>
        <v>10695</v>
      </c>
      <c r="P89" t="s">
        <v>60</v>
      </c>
      <c r="Q89" t="s">
        <v>58</v>
      </c>
    </row>
    <row r="90" spans="1:17" x14ac:dyDescent="0.25">
      <c r="A90" s="4" t="s">
        <v>43</v>
      </c>
      <c r="B90" s="5" t="s">
        <v>38</v>
      </c>
      <c r="C90" t="s">
        <v>48</v>
      </c>
      <c r="D90" t="s">
        <v>59</v>
      </c>
      <c r="E90">
        <v>2</v>
      </c>
      <c r="F90" t="str">
        <f t="shared" si="1"/>
        <v>Aggregate1-in-10August Monthly System Peak Day100% Cycling2</v>
      </c>
      <c r="G90" s="13">
        <v>8.2640200000000004</v>
      </c>
      <c r="H90" s="5">
        <v>8.2640209999999996</v>
      </c>
      <c r="I90" s="5">
        <v>71.092500000000001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>
        <v>10695</v>
      </c>
      <c r="P90" t="s">
        <v>60</v>
      </c>
      <c r="Q90" t="s">
        <v>58</v>
      </c>
    </row>
    <row r="91" spans="1:17" x14ac:dyDescent="0.25">
      <c r="A91" s="4" t="s">
        <v>30</v>
      </c>
      <c r="B91" s="5" t="s">
        <v>38</v>
      </c>
      <c r="C91" t="s">
        <v>48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3">
        <v>0.23145170000000001</v>
      </c>
      <c r="H91" s="5">
        <v>0.23145170000000001</v>
      </c>
      <c r="I91" s="5">
        <v>70.911699999999996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>
        <v>12331</v>
      </c>
      <c r="P91" t="s">
        <v>60</v>
      </c>
      <c r="Q91" t="s">
        <v>58</v>
      </c>
    </row>
    <row r="92" spans="1:17" x14ac:dyDescent="0.25">
      <c r="A92" s="4" t="s">
        <v>28</v>
      </c>
      <c r="B92" s="5" t="s">
        <v>38</v>
      </c>
      <c r="C92" t="s">
        <v>48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3">
        <v>0.95006489999999999</v>
      </c>
      <c r="H92" s="5">
        <v>0.95006489999999999</v>
      </c>
      <c r="I92" s="5">
        <v>70.911699999999996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>
        <v>12331</v>
      </c>
      <c r="P92" t="s">
        <v>60</v>
      </c>
      <c r="Q92" t="s">
        <v>58</v>
      </c>
    </row>
    <row r="93" spans="1:17" x14ac:dyDescent="0.25">
      <c r="A93" s="4" t="s">
        <v>29</v>
      </c>
      <c r="B93" s="5" t="s">
        <v>38</v>
      </c>
      <c r="C93" t="s">
        <v>48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3">
        <v>0.81226169999999998</v>
      </c>
      <c r="H93" s="5">
        <v>0.81226169999999998</v>
      </c>
      <c r="I93" s="5">
        <v>70.911699999999996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>
        <v>12331</v>
      </c>
      <c r="P93" t="s">
        <v>60</v>
      </c>
      <c r="Q93" t="s">
        <v>58</v>
      </c>
    </row>
    <row r="94" spans="1:17" x14ac:dyDescent="0.25">
      <c r="A94" s="4" t="s">
        <v>43</v>
      </c>
      <c r="B94" s="5" t="s">
        <v>38</v>
      </c>
      <c r="C94" t="s">
        <v>48</v>
      </c>
      <c r="D94" t="s">
        <v>31</v>
      </c>
      <c r="E94">
        <v>2</v>
      </c>
      <c r="F94" t="str">
        <f t="shared" si="1"/>
        <v>Aggregate1-in-10August Monthly System Peak Day50% Cycling2</v>
      </c>
      <c r="G94" s="13">
        <v>11.715249999999999</v>
      </c>
      <c r="H94" s="5">
        <v>11.715249999999999</v>
      </c>
      <c r="I94" s="5">
        <v>70.911699999999996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>
        <v>12331</v>
      </c>
      <c r="P94" t="s">
        <v>60</v>
      </c>
      <c r="Q94" t="s">
        <v>58</v>
      </c>
    </row>
    <row r="95" spans="1:17" x14ac:dyDescent="0.25">
      <c r="A95" s="4" t="s">
        <v>30</v>
      </c>
      <c r="B95" s="5" t="s">
        <v>38</v>
      </c>
      <c r="C95" t="s">
        <v>48</v>
      </c>
      <c r="D95" t="s">
        <v>26</v>
      </c>
      <c r="E95">
        <v>2</v>
      </c>
      <c r="F95" t="str">
        <f t="shared" si="1"/>
        <v>Average Per Ton1-in-10August Monthly System Peak DayAll2</v>
      </c>
      <c r="G95" s="13">
        <v>0.20402890000000001</v>
      </c>
      <c r="H95" s="5">
        <v>0.20402890000000001</v>
      </c>
      <c r="I95" s="5">
        <v>70.995699999999999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>
        <v>23026</v>
      </c>
      <c r="P95" t="s">
        <v>60</v>
      </c>
      <c r="Q95" t="s">
        <v>58</v>
      </c>
    </row>
    <row r="96" spans="1:17" x14ac:dyDescent="0.25">
      <c r="A96" s="4" t="s">
        <v>28</v>
      </c>
      <c r="B96" s="5" t="s">
        <v>38</v>
      </c>
      <c r="C96" t="s">
        <v>48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3">
        <v>0.87321040000000005</v>
      </c>
      <c r="H96" s="5">
        <v>0.87321040000000005</v>
      </c>
      <c r="I96" s="5">
        <v>70.995699999999999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>
        <v>23026</v>
      </c>
      <c r="P96" t="s">
        <v>60</v>
      </c>
      <c r="Q96" t="s">
        <v>58</v>
      </c>
    </row>
    <row r="97" spans="1:17" x14ac:dyDescent="0.25">
      <c r="A97" s="4" t="s">
        <v>29</v>
      </c>
      <c r="B97" s="5" t="s">
        <v>38</v>
      </c>
      <c r="C97" t="s">
        <v>48</v>
      </c>
      <c r="D97" t="s">
        <v>26</v>
      </c>
      <c r="E97">
        <v>2</v>
      </c>
      <c r="F97" t="str">
        <f t="shared" si="1"/>
        <v>Average Per Device1-in-10August Monthly System Peak DayAll2</v>
      </c>
      <c r="G97" s="13">
        <v>0.72775959999999995</v>
      </c>
      <c r="H97" s="5">
        <v>0.72775959999999995</v>
      </c>
      <c r="I97" s="5">
        <v>70.995699999999999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>
        <v>23026</v>
      </c>
      <c r="P97" t="s">
        <v>60</v>
      </c>
      <c r="Q97" t="s">
        <v>58</v>
      </c>
    </row>
    <row r="98" spans="1:17" x14ac:dyDescent="0.25">
      <c r="A98" s="4" t="s">
        <v>43</v>
      </c>
      <c r="B98" s="5" t="s">
        <v>38</v>
      </c>
      <c r="C98" t="s">
        <v>48</v>
      </c>
      <c r="D98" t="s">
        <v>26</v>
      </c>
      <c r="E98">
        <v>2</v>
      </c>
      <c r="F98" t="str">
        <f t="shared" si="1"/>
        <v>Aggregate1-in-10August Monthly System Peak DayAll2</v>
      </c>
      <c r="G98" s="13">
        <v>20.106539999999999</v>
      </c>
      <c r="H98" s="5">
        <v>20.106539999999999</v>
      </c>
      <c r="I98" s="5">
        <v>70.995699999999999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1">
        <v>23026</v>
      </c>
      <c r="P98" t="s">
        <v>60</v>
      </c>
      <c r="Q98" t="s">
        <v>58</v>
      </c>
    </row>
    <row r="99" spans="1:17" x14ac:dyDescent="0.25">
      <c r="A99" s="4" t="s">
        <v>30</v>
      </c>
      <c r="B99" s="5" t="s">
        <v>38</v>
      </c>
      <c r="C99" t="s">
        <v>37</v>
      </c>
      <c r="D99" t="s">
        <v>59</v>
      </c>
      <c r="E99">
        <v>2</v>
      </c>
      <c r="F99" t="str">
        <f t="shared" si="1"/>
        <v>Average Per Ton1-in-10August Typical Event Day100% Cycling2</v>
      </c>
      <c r="G99" s="13">
        <v>0.16894110000000001</v>
      </c>
      <c r="H99" s="5">
        <v>0.16894110000000001</v>
      </c>
      <c r="I99" s="5">
        <v>69.615200000000002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1">
        <v>10695</v>
      </c>
      <c r="P99" t="s">
        <v>60</v>
      </c>
      <c r="Q99" t="s">
        <v>58</v>
      </c>
    </row>
    <row r="100" spans="1:17" x14ac:dyDescent="0.25">
      <c r="A100" s="4" t="s">
        <v>28</v>
      </c>
      <c r="B100" s="5" t="s">
        <v>38</v>
      </c>
      <c r="C100" t="s">
        <v>37</v>
      </c>
      <c r="D100" t="s">
        <v>59</v>
      </c>
      <c r="E100">
        <v>2</v>
      </c>
      <c r="F100" t="str">
        <f t="shared" si="1"/>
        <v>Average Per Premise1-in-10August Typical Event Day100% Cycling2</v>
      </c>
      <c r="G100" s="13">
        <v>0.75713269999999999</v>
      </c>
      <c r="H100" s="5">
        <v>0.75713269999999999</v>
      </c>
      <c r="I100" s="5">
        <v>69.615200000000002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1">
        <v>10695</v>
      </c>
      <c r="P100" t="s">
        <v>60</v>
      </c>
      <c r="Q100" t="s">
        <v>58</v>
      </c>
    </row>
    <row r="101" spans="1:17" x14ac:dyDescent="0.25">
      <c r="A101" s="4" t="s">
        <v>29</v>
      </c>
      <c r="B101" s="5" t="s">
        <v>38</v>
      </c>
      <c r="C101" t="s">
        <v>37</v>
      </c>
      <c r="D101" t="s">
        <v>59</v>
      </c>
      <c r="E101">
        <v>2</v>
      </c>
      <c r="F101" t="str">
        <f t="shared" si="1"/>
        <v>Average Per Device1-in-10August Typical Event Day100% Cycling2</v>
      </c>
      <c r="G101" s="13">
        <v>0.61321729999999997</v>
      </c>
      <c r="H101" s="5">
        <v>0.61321729999999997</v>
      </c>
      <c r="I101" s="5">
        <v>69.615200000000002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1">
        <v>10695</v>
      </c>
      <c r="P101" t="s">
        <v>60</v>
      </c>
      <c r="Q101" t="s">
        <v>58</v>
      </c>
    </row>
    <row r="102" spans="1:17" x14ac:dyDescent="0.25">
      <c r="A102" s="4" t="s">
        <v>43</v>
      </c>
      <c r="B102" s="5" t="s">
        <v>38</v>
      </c>
      <c r="C102" t="s">
        <v>37</v>
      </c>
      <c r="D102" t="s">
        <v>59</v>
      </c>
      <c r="E102">
        <v>2</v>
      </c>
      <c r="F102" t="str">
        <f t="shared" si="1"/>
        <v>Aggregate1-in-10August Typical Event Day100% Cycling2</v>
      </c>
      <c r="G102" s="13">
        <v>8.0975339999999996</v>
      </c>
      <c r="H102" s="5">
        <v>8.0975339999999996</v>
      </c>
      <c r="I102" s="5">
        <v>69.615200000000002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1">
        <v>10695</v>
      </c>
      <c r="P102" t="s">
        <v>60</v>
      </c>
      <c r="Q102" t="s">
        <v>58</v>
      </c>
    </row>
    <row r="103" spans="1:17" x14ac:dyDescent="0.25">
      <c r="A103" s="4" t="s">
        <v>30</v>
      </c>
      <c r="B103" s="5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3">
        <v>0.22744500000000001</v>
      </c>
      <c r="H103" s="5">
        <v>0.22744500000000001</v>
      </c>
      <c r="I103" s="5">
        <v>69.455399999999997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1">
        <v>12331</v>
      </c>
      <c r="P103" t="s">
        <v>60</v>
      </c>
      <c r="Q103" t="s">
        <v>58</v>
      </c>
    </row>
    <row r="104" spans="1:17" x14ac:dyDescent="0.25">
      <c r="A104" s="4" t="s">
        <v>28</v>
      </c>
      <c r="B104" s="5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3">
        <v>0.93361839999999996</v>
      </c>
      <c r="H104" s="5">
        <v>0.93361839999999996</v>
      </c>
      <c r="I104" s="5">
        <v>69.455399999999997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1">
        <v>12331</v>
      </c>
      <c r="P104" t="s">
        <v>60</v>
      </c>
      <c r="Q104" t="s">
        <v>58</v>
      </c>
    </row>
    <row r="105" spans="1:17" x14ac:dyDescent="0.25">
      <c r="A105" s="4" t="s">
        <v>29</v>
      </c>
      <c r="B105" s="5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3">
        <v>0.79820060000000004</v>
      </c>
      <c r="H105" s="5">
        <v>0.79820060000000004</v>
      </c>
      <c r="I105" s="5">
        <v>69.455399999999997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1">
        <v>12331</v>
      </c>
      <c r="P105" t="s">
        <v>60</v>
      </c>
      <c r="Q105" t="s">
        <v>58</v>
      </c>
    </row>
    <row r="106" spans="1:17" x14ac:dyDescent="0.25">
      <c r="A106" s="4" t="s">
        <v>43</v>
      </c>
      <c r="B106" s="5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3">
        <v>11.512449999999999</v>
      </c>
      <c r="H106" s="5">
        <v>11.512449999999999</v>
      </c>
      <c r="I106" s="5">
        <v>69.455399999999997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1">
        <v>12331</v>
      </c>
      <c r="P106" t="s">
        <v>60</v>
      </c>
      <c r="Q106" t="s">
        <v>58</v>
      </c>
    </row>
    <row r="107" spans="1:17" x14ac:dyDescent="0.25">
      <c r="A107" s="4" t="s">
        <v>30</v>
      </c>
      <c r="B107" s="5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3">
        <v>0.20027</v>
      </c>
      <c r="H107" s="5">
        <v>0.2002699</v>
      </c>
      <c r="I107" s="5">
        <v>69.529600000000002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1">
        <v>23026</v>
      </c>
      <c r="P107" t="s">
        <v>60</v>
      </c>
      <c r="Q107" t="s">
        <v>58</v>
      </c>
    </row>
    <row r="108" spans="1:17" x14ac:dyDescent="0.25">
      <c r="A108" s="4" t="s">
        <v>28</v>
      </c>
      <c r="B108" s="5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3">
        <v>0.85712250000000001</v>
      </c>
      <c r="H108" s="5">
        <v>0.85712250000000001</v>
      </c>
      <c r="I108" s="5">
        <v>69.529600000000002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1">
        <v>23026</v>
      </c>
      <c r="P108" t="s">
        <v>60</v>
      </c>
      <c r="Q108" t="s">
        <v>58</v>
      </c>
    </row>
    <row r="109" spans="1:17" x14ac:dyDescent="0.25">
      <c r="A109" s="4" t="s">
        <v>29</v>
      </c>
      <c r="B109" s="5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3">
        <v>0.71435150000000003</v>
      </c>
      <c r="H109" s="5">
        <v>0.71435150000000003</v>
      </c>
      <c r="I109" s="5">
        <v>69.529600000000002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1">
        <v>23026</v>
      </c>
      <c r="P109" t="s">
        <v>60</v>
      </c>
      <c r="Q109" t="s">
        <v>58</v>
      </c>
    </row>
    <row r="110" spans="1:17" x14ac:dyDescent="0.25">
      <c r="A110" s="4" t="s">
        <v>43</v>
      </c>
      <c r="B110" s="5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3">
        <v>19.7361</v>
      </c>
      <c r="H110" s="5">
        <v>19.7361</v>
      </c>
      <c r="I110" s="5">
        <v>69.529600000000002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1">
        <v>23026</v>
      </c>
      <c r="P110" t="s">
        <v>60</v>
      </c>
      <c r="Q110" t="s">
        <v>58</v>
      </c>
    </row>
    <row r="111" spans="1:17" x14ac:dyDescent="0.25">
      <c r="A111" s="4" t="s">
        <v>30</v>
      </c>
      <c r="B111" s="5" t="s">
        <v>38</v>
      </c>
      <c r="C111" t="s">
        <v>49</v>
      </c>
      <c r="D111" t="s">
        <v>59</v>
      </c>
      <c r="E111">
        <v>2</v>
      </c>
      <c r="F111" t="str">
        <f t="shared" si="1"/>
        <v>Average Per Ton1-in-10July Monthly System Peak Day100% Cycling2</v>
      </c>
      <c r="G111" s="13">
        <v>0.15089350000000001</v>
      </c>
      <c r="H111" s="5">
        <v>0.15089350000000001</v>
      </c>
      <c r="I111" s="5">
        <v>69.189899999999994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1">
        <v>10695</v>
      </c>
      <c r="P111" t="s">
        <v>60</v>
      </c>
      <c r="Q111" t="s">
        <v>58</v>
      </c>
    </row>
    <row r="112" spans="1:17" x14ac:dyDescent="0.25">
      <c r="A112" s="4" t="s">
        <v>28</v>
      </c>
      <c r="B112" s="5" t="s">
        <v>38</v>
      </c>
      <c r="C112" t="s">
        <v>49</v>
      </c>
      <c r="D112" t="s">
        <v>59</v>
      </c>
      <c r="E112">
        <v>2</v>
      </c>
      <c r="F112" t="str">
        <f t="shared" si="1"/>
        <v>Average Per Premise1-in-10July Monthly System Peak Day100% Cycling2</v>
      </c>
      <c r="G112" s="13">
        <v>0.67624969999999995</v>
      </c>
      <c r="H112" s="5">
        <v>0.67624969999999995</v>
      </c>
      <c r="I112" s="5">
        <v>69.189899999999994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1">
        <v>10695</v>
      </c>
      <c r="P112" t="s">
        <v>60</v>
      </c>
      <c r="Q112" t="s">
        <v>58</v>
      </c>
    </row>
    <row r="113" spans="1:17" x14ac:dyDescent="0.25">
      <c r="A113" s="4" t="s">
        <v>29</v>
      </c>
      <c r="B113" s="5" t="s">
        <v>38</v>
      </c>
      <c r="C113" t="s">
        <v>49</v>
      </c>
      <c r="D113" t="s">
        <v>59</v>
      </c>
      <c r="E113">
        <v>2</v>
      </c>
      <c r="F113" t="str">
        <f t="shared" si="1"/>
        <v>Average Per Device1-in-10July Monthly System Peak Day100% Cycling2</v>
      </c>
      <c r="G113" s="13">
        <v>0.54770850000000004</v>
      </c>
      <c r="H113" s="5">
        <v>0.54770850000000004</v>
      </c>
      <c r="I113" s="5">
        <v>69.189899999999994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1">
        <v>10695</v>
      </c>
      <c r="P113" t="s">
        <v>60</v>
      </c>
      <c r="Q113" t="s">
        <v>58</v>
      </c>
    </row>
    <row r="114" spans="1:17" x14ac:dyDescent="0.25">
      <c r="A114" s="4" t="s">
        <v>43</v>
      </c>
      <c r="B114" s="5" t="s">
        <v>38</v>
      </c>
      <c r="C114" t="s">
        <v>49</v>
      </c>
      <c r="D114" t="s">
        <v>59</v>
      </c>
      <c r="E114">
        <v>2</v>
      </c>
      <c r="F114" t="str">
        <f t="shared" si="1"/>
        <v>Aggregate1-in-10July Monthly System Peak Day100% Cycling2</v>
      </c>
      <c r="G114" s="13">
        <v>7.2324909999999996</v>
      </c>
      <c r="H114" s="5">
        <v>7.2324909999999996</v>
      </c>
      <c r="I114" s="5">
        <v>69.189899999999994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1">
        <v>10695</v>
      </c>
      <c r="P114" t="s">
        <v>60</v>
      </c>
      <c r="Q114" t="s">
        <v>58</v>
      </c>
    </row>
    <row r="115" spans="1:17" x14ac:dyDescent="0.25">
      <c r="A115" s="4" t="s">
        <v>30</v>
      </c>
      <c r="B115" s="5" t="s">
        <v>38</v>
      </c>
      <c r="C115" t="s">
        <v>49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3">
        <v>0.2046703</v>
      </c>
      <c r="H115" s="5">
        <v>0.2046703</v>
      </c>
      <c r="I115" s="5">
        <v>69.089699999999993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1">
        <v>12331</v>
      </c>
      <c r="P115" t="s">
        <v>60</v>
      </c>
      <c r="Q115" t="s">
        <v>58</v>
      </c>
    </row>
    <row r="116" spans="1:17" x14ac:dyDescent="0.25">
      <c r="A116" s="4" t="s">
        <v>28</v>
      </c>
      <c r="B116" s="5" t="s">
        <v>38</v>
      </c>
      <c r="C116" t="s">
        <v>49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3">
        <v>0.84013249999999995</v>
      </c>
      <c r="H116" s="5">
        <v>0.84013249999999995</v>
      </c>
      <c r="I116" s="5">
        <v>69.089699999999993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1">
        <v>12331</v>
      </c>
      <c r="P116" t="s">
        <v>60</v>
      </c>
      <c r="Q116" t="s">
        <v>58</v>
      </c>
    </row>
    <row r="117" spans="1:17" x14ac:dyDescent="0.25">
      <c r="A117" s="4" t="s">
        <v>29</v>
      </c>
      <c r="B117" s="5" t="s">
        <v>38</v>
      </c>
      <c r="C117" t="s">
        <v>49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3">
        <v>0.71827450000000004</v>
      </c>
      <c r="H117" s="5">
        <v>0.71827450000000004</v>
      </c>
      <c r="I117" s="5">
        <v>69.089699999999993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1">
        <v>12331</v>
      </c>
      <c r="P117" t="s">
        <v>60</v>
      </c>
      <c r="Q117" t="s">
        <v>58</v>
      </c>
    </row>
    <row r="118" spans="1:17" x14ac:dyDescent="0.25">
      <c r="A118" s="4" t="s">
        <v>43</v>
      </c>
      <c r="B118" s="5" t="s">
        <v>38</v>
      </c>
      <c r="C118" t="s">
        <v>49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3">
        <v>10.359669999999999</v>
      </c>
      <c r="H118" s="5">
        <v>10.359669999999999</v>
      </c>
      <c r="I118" s="5">
        <v>69.089699999999993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1">
        <v>12331</v>
      </c>
      <c r="P118" t="s">
        <v>60</v>
      </c>
      <c r="Q118" t="s">
        <v>58</v>
      </c>
    </row>
    <row r="119" spans="1:17" x14ac:dyDescent="0.25">
      <c r="A119" s="4" t="s">
        <v>30</v>
      </c>
      <c r="B119" s="5" t="s">
        <v>38</v>
      </c>
      <c r="C119" t="s">
        <v>49</v>
      </c>
      <c r="D119" t="s">
        <v>26</v>
      </c>
      <c r="E119">
        <v>2</v>
      </c>
      <c r="F119" t="str">
        <f t="shared" si="1"/>
        <v>Average Per Ton1-in-10July Monthly System Peak DayAll2</v>
      </c>
      <c r="G119" s="13">
        <v>0.17969089999999999</v>
      </c>
      <c r="H119" s="5">
        <v>0.17969099999999999</v>
      </c>
      <c r="I119" s="5">
        <v>69.136200000000002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1">
        <v>23026</v>
      </c>
      <c r="P119" t="s">
        <v>60</v>
      </c>
      <c r="Q119" t="s">
        <v>58</v>
      </c>
    </row>
    <row r="120" spans="1:17" x14ac:dyDescent="0.25">
      <c r="A120" s="4" t="s">
        <v>28</v>
      </c>
      <c r="B120" s="5" t="s">
        <v>38</v>
      </c>
      <c r="C120" t="s">
        <v>49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3">
        <v>0.76904779999999995</v>
      </c>
      <c r="H120" s="5">
        <v>0.76904779999999995</v>
      </c>
      <c r="I120" s="5">
        <v>69.136200000000002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1">
        <v>23026</v>
      </c>
      <c r="P120" t="s">
        <v>60</v>
      </c>
      <c r="Q120" t="s">
        <v>58</v>
      </c>
    </row>
    <row r="121" spans="1:17" x14ac:dyDescent="0.25">
      <c r="A121" s="4" t="s">
        <v>29</v>
      </c>
      <c r="B121" s="5" t="s">
        <v>38</v>
      </c>
      <c r="C121" t="s">
        <v>49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3">
        <v>0.64094739999999994</v>
      </c>
      <c r="H121" s="5">
        <v>0.64094739999999994</v>
      </c>
      <c r="I121" s="5">
        <v>69.136200000000002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1">
        <v>23026</v>
      </c>
      <c r="P121" t="s">
        <v>60</v>
      </c>
      <c r="Q121" t="s">
        <v>58</v>
      </c>
    </row>
    <row r="122" spans="1:17" x14ac:dyDescent="0.25">
      <c r="A122" s="4" t="s">
        <v>43</v>
      </c>
      <c r="B122" s="5" t="s">
        <v>38</v>
      </c>
      <c r="C122" t="s">
        <v>49</v>
      </c>
      <c r="D122" t="s">
        <v>26</v>
      </c>
      <c r="E122">
        <v>2</v>
      </c>
      <c r="F122" t="str">
        <f t="shared" si="1"/>
        <v>Aggregate1-in-10July Monthly System Peak DayAll2</v>
      </c>
      <c r="G122" s="13">
        <v>17.708089999999999</v>
      </c>
      <c r="H122" s="5">
        <v>17.708089999999999</v>
      </c>
      <c r="I122" s="5">
        <v>69.136200000000002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1">
        <v>23026</v>
      </c>
      <c r="P122" t="s">
        <v>60</v>
      </c>
      <c r="Q122" t="s">
        <v>58</v>
      </c>
    </row>
    <row r="123" spans="1:17" x14ac:dyDescent="0.25">
      <c r="A123" s="4" t="s">
        <v>30</v>
      </c>
      <c r="B123" s="5" t="s">
        <v>38</v>
      </c>
      <c r="C123" t="s">
        <v>50</v>
      </c>
      <c r="D123" t="s">
        <v>59</v>
      </c>
      <c r="E123">
        <v>2</v>
      </c>
      <c r="F123" t="str">
        <f t="shared" si="1"/>
        <v>Average Per Ton1-in-10June Monthly System Peak Day100% Cycling2</v>
      </c>
      <c r="G123" s="13">
        <v>0.14602109999999999</v>
      </c>
      <c r="H123" s="5">
        <v>0.14602109999999999</v>
      </c>
      <c r="I123" s="5">
        <v>64.758700000000005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1">
        <v>10695</v>
      </c>
      <c r="P123" t="s">
        <v>60</v>
      </c>
      <c r="Q123" t="s">
        <v>58</v>
      </c>
    </row>
    <row r="124" spans="1:17" x14ac:dyDescent="0.25">
      <c r="A124" s="4" t="s">
        <v>28</v>
      </c>
      <c r="B124" s="5" t="s">
        <v>38</v>
      </c>
      <c r="C124" t="s">
        <v>50</v>
      </c>
      <c r="D124" t="s">
        <v>59</v>
      </c>
      <c r="E124">
        <v>2</v>
      </c>
      <c r="F124" t="str">
        <f t="shared" si="1"/>
        <v>Average Per Premise1-in-10June Monthly System Peak Day100% Cycling2</v>
      </c>
      <c r="G124" s="13">
        <v>0.65441329999999998</v>
      </c>
      <c r="H124" s="5">
        <v>0.65441329999999998</v>
      </c>
      <c r="I124" s="5">
        <v>64.758700000000005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1">
        <v>10695</v>
      </c>
      <c r="P124" t="s">
        <v>60</v>
      </c>
      <c r="Q124" t="s">
        <v>58</v>
      </c>
    </row>
    <row r="125" spans="1:17" x14ac:dyDescent="0.25">
      <c r="A125" s="4" t="s">
        <v>29</v>
      </c>
      <c r="B125" s="5" t="s">
        <v>38</v>
      </c>
      <c r="C125" t="s">
        <v>50</v>
      </c>
      <c r="D125" t="s">
        <v>59</v>
      </c>
      <c r="E125">
        <v>2</v>
      </c>
      <c r="F125" t="str">
        <f t="shared" si="1"/>
        <v>Average Per Device1-in-10June Monthly System Peak Day100% Cycling2</v>
      </c>
      <c r="G125" s="13">
        <v>0.53002280000000002</v>
      </c>
      <c r="H125" s="5">
        <v>0.53002280000000002</v>
      </c>
      <c r="I125" s="5">
        <v>64.758700000000005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1">
        <v>10695</v>
      </c>
      <c r="P125" t="s">
        <v>60</v>
      </c>
      <c r="Q125" t="s">
        <v>58</v>
      </c>
    </row>
    <row r="126" spans="1:17" x14ac:dyDescent="0.25">
      <c r="A126" s="4" t="s">
        <v>43</v>
      </c>
      <c r="B126" s="5" t="s">
        <v>38</v>
      </c>
      <c r="C126" t="s">
        <v>50</v>
      </c>
      <c r="D126" t="s">
        <v>59</v>
      </c>
      <c r="E126">
        <v>2</v>
      </c>
      <c r="F126" t="str">
        <f t="shared" si="1"/>
        <v>Aggregate1-in-10June Monthly System Peak Day100% Cycling2</v>
      </c>
      <c r="G126" s="13">
        <v>6.9989509999999999</v>
      </c>
      <c r="H126" s="5">
        <v>6.9989509999999999</v>
      </c>
      <c r="I126" s="5">
        <v>64.758700000000005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1">
        <v>10695</v>
      </c>
      <c r="P126" t="s">
        <v>60</v>
      </c>
      <c r="Q126" t="s">
        <v>58</v>
      </c>
    </row>
    <row r="127" spans="1:17" x14ac:dyDescent="0.25">
      <c r="A127" s="4" t="s">
        <v>30</v>
      </c>
      <c r="B127" s="5" t="s">
        <v>38</v>
      </c>
      <c r="C127" t="s">
        <v>50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3">
        <v>0.1985885</v>
      </c>
      <c r="H127" s="5">
        <v>0.1985885</v>
      </c>
      <c r="I127" s="5">
        <v>64.490099999999998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1">
        <v>12331</v>
      </c>
      <c r="P127" t="s">
        <v>60</v>
      </c>
      <c r="Q127" t="s">
        <v>58</v>
      </c>
    </row>
    <row r="128" spans="1:17" x14ac:dyDescent="0.25">
      <c r="A128" s="4" t="s">
        <v>28</v>
      </c>
      <c r="B128" s="5" t="s">
        <v>38</v>
      </c>
      <c r="C128" t="s">
        <v>50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3">
        <v>0.815168</v>
      </c>
      <c r="H128" s="5">
        <v>0.815168</v>
      </c>
      <c r="I128" s="5">
        <v>64.490099999999998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1">
        <v>12331</v>
      </c>
      <c r="P128" t="s">
        <v>60</v>
      </c>
      <c r="Q128" t="s">
        <v>58</v>
      </c>
    </row>
    <row r="129" spans="1:17" x14ac:dyDescent="0.25">
      <c r="A129" s="4" t="s">
        <v>29</v>
      </c>
      <c r="B129" s="5" t="s">
        <v>38</v>
      </c>
      <c r="C129" t="s">
        <v>50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3">
        <v>0.69693099999999997</v>
      </c>
      <c r="H129" s="5">
        <v>0.69693099999999997</v>
      </c>
      <c r="I129" s="5">
        <v>64.490099999999998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1">
        <v>12331</v>
      </c>
      <c r="P129" t="s">
        <v>60</v>
      </c>
      <c r="Q129" t="s">
        <v>58</v>
      </c>
    </row>
    <row r="130" spans="1:17" x14ac:dyDescent="0.25">
      <c r="A130" s="4" t="s">
        <v>43</v>
      </c>
      <c r="B130" s="5" t="s">
        <v>38</v>
      </c>
      <c r="C130" t="s">
        <v>50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3">
        <v>10.05184</v>
      </c>
      <c r="H130" s="5">
        <v>10.05184</v>
      </c>
      <c r="I130" s="5">
        <v>64.490099999999998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1">
        <v>12331</v>
      </c>
      <c r="P130" t="s">
        <v>60</v>
      </c>
      <c r="Q130" t="s">
        <v>58</v>
      </c>
    </row>
    <row r="131" spans="1:17" x14ac:dyDescent="0.25">
      <c r="A131" s="4" t="s">
        <v>30</v>
      </c>
      <c r="B131" s="5" t="s">
        <v>38</v>
      </c>
      <c r="C131" t="s">
        <v>50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3">
        <v>0.17417089999999999</v>
      </c>
      <c r="H131" s="5">
        <v>0.17417089999999999</v>
      </c>
      <c r="I131" s="5">
        <v>64.614900000000006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1">
        <v>23026</v>
      </c>
      <c r="P131" t="s">
        <v>60</v>
      </c>
      <c r="Q131" t="s">
        <v>58</v>
      </c>
    </row>
    <row r="132" spans="1:17" x14ac:dyDescent="0.25">
      <c r="A132" s="4" t="s">
        <v>28</v>
      </c>
      <c r="B132" s="5" t="s">
        <v>38</v>
      </c>
      <c r="C132" t="s">
        <v>50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3">
        <v>0.74542299999999995</v>
      </c>
      <c r="H132" s="5">
        <v>0.74542299999999995</v>
      </c>
      <c r="I132" s="5">
        <v>64.614900000000006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1">
        <v>23026</v>
      </c>
      <c r="P132" t="s">
        <v>60</v>
      </c>
      <c r="Q132" t="s">
        <v>58</v>
      </c>
    </row>
    <row r="133" spans="1:17" x14ac:dyDescent="0.25">
      <c r="A133" s="4" t="s">
        <v>29</v>
      </c>
      <c r="B133" s="5" t="s">
        <v>38</v>
      </c>
      <c r="C133" t="s">
        <v>50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3">
        <v>0.62125779999999997</v>
      </c>
      <c r="H133" s="5">
        <v>0.62125779999999997</v>
      </c>
      <c r="I133" s="5">
        <v>64.614900000000006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1">
        <v>23026</v>
      </c>
      <c r="P133" t="s">
        <v>60</v>
      </c>
      <c r="Q133" t="s">
        <v>58</v>
      </c>
    </row>
    <row r="134" spans="1:17" x14ac:dyDescent="0.25">
      <c r="A134" s="4" t="s">
        <v>43</v>
      </c>
      <c r="B134" s="5" t="s">
        <v>38</v>
      </c>
      <c r="C134" t="s">
        <v>50</v>
      </c>
      <c r="D134" t="s">
        <v>26</v>
      </c>
      <c r="E134">
        <v>2</v>
      </c>
      <c r="F134" t="str">
        <f t="shared" si="2"/>
        <v>Aggregate1-in-10June Monthly System Peak DayAll2</v>
      </c>
      <c r="G134" s="13">
        <v>17.164110000000001</v>
      </c>
      <c r="H134" s="5">
        <v>17.164110000000001</v>
      </c>
      <c r="I134" s="5">
        <v>64.614900000000006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1">
        <v>23026</v>
      </c>
      <c r="P134" t="s">
        <v>60</v>
      </c>
      <c r="Q134" t="s">
        <v>58</v>
      </c>
    </row>
    <row r="135" spans="1:17" x14ac:dyDescent="0.25">
      <c r="A135" s="4" t="s">
        <v>30</v>
      </c>
      <c r="B135" s="5" t="s">
        <v>38</v>
      </c>
      <c r="C135" t="s">
        <v>51</v>
      </c>
      <c r="D135" t="s">
        <v>59</v>
      </c>
      <c r="E135">
        <v>2</v>
      </c>
      <c r="F135" t="str">
        <f t="shared" si="2"/>
        <v>Average Per Ton1-in-10May Monthly System Peak Day100% Cycling2</v>
      </c>
      <c r="G135" s="13">
        <v>0.1468351</v>
      </c>
      <c r="H135" s="5">
        <v>0.1468351</v>
      </c>
      <c r="I135" s="5">
        <v>63.904299999999999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1">
        <v>10695</v>
      </c>
      <c r="P135" t="s">
        <v>60</v>
      </c>
      <c r="Q135" t="s">
        <v>58</v>
      </c>
    </row>
    <row r="136" spans="1:17" x14ac:dyDescent="0.25">
      <c r="A136" s="4" t="s">
        <v>28</v>
      </c>
      <c r="B136" s="5" t="s">
        <v>38</v>
      </c>
      <c r="C136" t="s">
        <v>51</v>
      </c>
      <c r="D136" t="s">
        <v>59</v>
      </c>
      <c r="E136">
        <v>2</v>
      </c>
      <c r="F136" t="str">
        <f t="shared" si="2"/>
        <v>Average Per Premise1-in-10May Monthly System Peak Day100% Cycling2</v>
      </c>
      <c r="G136" s="13">
        <v>0.65806129999999996</v>
      </c>
      <c r="H136" s="5">
        <v>0.65806140000000002</v>
      </c>
      <c r="I136" s="5">
        <v>63.904299999999999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1">
        <v>10695</v>
      </c>
      <c r="P136" t="s">
        <v>60</v>
      </c>
      <c r="Q136" t="s">
        <v>58</v>
      </c>
    </row>
    <row r="137" spans="1:17" x14ac:dyDescent="0.25">
      <c r="A137" s="4" t="s">
        <v>29</v>
      </c>
      <c r="B137" s="5" t="s">
        <v>38</v>
      </c>
      <c r="C137" t="s">
        <v>51</v>
      </c>
      <c r="D137" t="s">
        <v>59</v>
      </c>
      <c r="E137">
        <v>2</v>
      </c>
      <c r="F137" t="str">
        <f t="shared" si="2"/>
        <v>Average Per Device1-in-10May Monthly System Peak Day100% Cycling2</v>
      </c>
      <c r="G137" s="13">
        <v>0.53297740000000005</v>
      </c>
      <c r="H137" s="5">
        <v>0.53297740000000005</v>
      </c>
      <c r="I137" s="5">
        <v>63.904299999999999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1">
        <v>10695</v>
      </c>
      <c r="P137" t="s">
        <v>60</v>
      </c>
      <c r="Q137" t="s">
        <v>58</v>
      </c>
    </row>
    <row r="138" spans="1:17" x14ac:dyDescent="0.25">
      <c r="A138" s="4" t="s">
        <v>43</v>
      </c>
      <c r="B138" s="5" t="s">
        <v>38</v>
      </c>
      <c r="C138" t="s">
        <v>51</v>
      </c>
      <c r="D138" t="s">
        <v>59</v>
      </c>
      <c r="E138">
        <v>2</v>
      </c>
      <c r="F138" t="str">
        <f t="shared" si="2"/>
        <v>Aggregate1-in-10May Monthly System Peak Day100% Cycling2</v>
      </c>
      <c r="G138" s="13">
        <v>7.0379659999999999</v>
      </c>
      <c r="H138" s="5">
        <v>7.0379659999999999</v>
      </c>
      <c r="I138" s="5">
        <v>63.904299999999999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1">
        <v>10695</v>
      </c>
      <c r="P138" t="s">
        <v>60</v>
      </c>
      <c r="Q138" t="s">
        <v>58</v>
      </c>
    </row>
    <row r="139" spans="1:17" x14ac:dyDescent="0.25">
      <c r="A139" s="4" t="s">
        <v>30</v>
      </c>
      <c r="B139" s="5" t="s">
        <v>38</v>
      </c>
      <c r="C139" t="s">
        <v>51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3">
        <v>0.20021510000000001</v>
      </c>
      <c r="H139" s="5">
        <v>0.20021520000000001</v>
      </c>
      <c r="I139" s="5">
        <v>63.426900000000003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1">
        <v>12331</v>
      </c>
      <c r="P139" t="s">
        <v>60</v>
      </c>
      <c r="Q139" t="s">
        <v>58</v>
      </c>
    </row>
    <row r="140" spans="1:17" x14ac:dyDescent="0.25">
      <c r="A140" s="4" t="s">
        <v>28</v>
      </c>
      <c r="B140" s="5" t="s">
        <v>38</v>
      </c>
      <c r="C140" t="s">
        <v>51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3">
        <v>0.82184500000000005</v>
      </c>
      <c r="H140" s="5">
        <v>0.82184500000000005</v>
      </c>
      <c r="I140" s="5">
        <v>63.426900000000003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1">
        <v>12331</v>
      </c>
      <c r="P140" t="s">
        <v>60</v>
      </c>
      <c r="Q140" t="s">
        <v>58</v>
      </c>
    </row>
    <row r="141" spans="1:17" x14ac:dyDescent="0.25">
      <c r="A141" s="4" t="s">
        <v>29</v>
      </c>
      <c r="B141" s="5" t="s">
        <v>38</v>
      </c>
      <c r="C141" t="s">
        <v>51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3">
        <v>0.70263949999999997</v>
      </c>
      <c r="H141" s="5">
        <v>0.70263960000000003</v>
      </c>
      <c r="I141" s="5">
        <v>63.426900000000003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1">
        <v>12331</v>
      </c>
      <c r="P141" t="s">
        <v>60</v>
      </c>
      <c r="Q141" t="s">
        <v>58</v>
      </c>
    </row>
    <row r="142" spans="1:17" x14ac:dyDescent="0.25">
      <c r="A142" s="4" t="s">
        <v>43</v>
      </c>
      <c r="B142" s="5" t="s">
        <v>38</v>
      </c>
      <c r="C142" t="s">
        <v>51</v>
      </c>
      <c r="D142" t="s">
        <v>31</v>
      </c>
      <c r="E142">
        <v>2</v>
      </c>
      <c r="F142" t="str">
        <f t="shared" si="2"/>
        <v>Aggregate1-in-10May Monthly System Peak Day50% Cycling2</v>
      </c>
      <c r="G142" s="13">
        <v>10.134169999999999</v>
      </c>
      <c r="H142" s="5">
        <v>10.134169999999999</v>
      </c>
      <c r="I142" s="5">
        <v>63.426900000000003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1">
        <v>12331</v>
      </c>
      <c r="P142" t="s">
        <v>60</v>
      </c>
      <c r="Q142" t="s">
        <v>58</v>
      </c>
    </row>
    <row r="143" spans="1:17" x14ac:dyDescent="0.25">
      <c r="A143" s="4" t="s">
        <v>30</v>
      </c>
      <c r="B143" s="5" t="s">
        <v>38</v>
      </c>
      <c r="C143" t="s">
        <v>51</v>
      </c>
      <c r="D143" t="s">
        <v>26</v>
      </c>
      <c r="E143">
        <v>2</v>
      </c>
      <c r="F143" t="str">
        <f t="shared" si="2"/>
        <v>Average Per Ton1-in-10May Monthly System Peak DayAll2</v>
      </c>
      <c r="G143" s="13">
        <v>0.1754201</v>
      </c>
      <c r="H143" s="5">
        <v>0.1754201</v>
      </c>
      <c r="I143" s="5">
        <v>63.648699999999998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1">
        <v>23026</v>
      </c>
      <c r="P143" t="s">
        <v>60</v>
      </c>
      <c r="Q143" t="s">
        <v>58</v>
      </c>
    </row>
    <row r="144" spans="1:17" x14ac:dyDescent="0.25">
      <c r="A144" s="4" t="s">
        <v>28</v>
      </c>
      <c r="B144" s="5" t="s">
        <v>38</v>
      </c>
      <c r="C144" t="s">
        <v>51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3">
        <v>0.75076920000000003</v>
      </c>
      <c r="H144" s="5">
        <v>0.75076920000000003</v>
      </c>
      <c r="I144" s="5">
        <v>63.648699999999998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1">
        <v>23026</v>
      </c>
      <c r="P144" t="s">
        <v>60</v>
      </c>
      <c r="Q144" t="s">
        <v>58</v>
      </c>
    </row>
    <row r="145" spans="1:17" x14ac:dyDescent="0.25">
      <c r="A145" s="4" t="s">
        <v>29</v>
      </c>
      <c r="B145" s="5" t="s">
        <v>38</v>
      </c>
      <c r="C145" t="s">
        <v>51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3">
        <v>0.62571350000000003</v>
      </c>
      <c r="H145" s="5">
        <v>0.62571350000000003</v>
      </c>
      <c r="I145" s="5">
        <v>63.648699999999998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1">
        <v>23026</v>
      </c>
      <c r="P145" t="s">
        <v>60</v>
      </c>
      <c r="Q145" t="s">
        <v>58</v>
      </c>
    </row>
    <row r="146" spans="1:17" x14ac:dyDescent="0.25">
      <c r="A146" s="4" t="s">
        <v>43</v>
      </c>
      <c r="B146" s="5" t="s">
        <v>38</v>
      </c>
      <c r="C146" t="s">
        <v>51</v>
      </c>
      <c r="D146" t="s">
        <v>26</v>
      </c>
      <c r="E146">
        <v>2</v>
      </c>
      <c r="F146" t="str">
        <f t="shared" si="2"/>
        <v>Aggregate1-in-10May Monthly System Peak DayAll2</v>
      </c>
      <c r="G146" s="13">
        <v>17.287210000000002</v>
      </c>
      <c r="H146" s="5">
        <v>17.287210000000002</v>
      </c>
      <c r="I146" s="5">
        <v>63.648699999999998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1">
        <v>23026</v>
      </c>
      <c r="P146" t="s">
        <v>60</v>
      </c>
      <c r="Q146" t="s">
        <v>58</v>
      </c>
    </row>
    <row r="147" spans="1:17" x14ac:dyDescent="0.25">
      <c r="A147" s="4" t="s">
        <v>30</v>
      </c>
      <c r="B147" s="5" t="s">
        <v>38</v>
      </c>
      <c r="C147" t="s">
        <v>52</v>
      </c>
      <c r="D147" t="s">
        <v>59</v>
      </c>
      <c r="E147">
        <v>2</v>
      </c>
      <c r="F147" t="str">
        <f t="shared" si="2"/>
        <v>Average Per Ton1-in-10October Monthly System Peak Day100% Cycling2</v>
      </c>
      <c r="G147" s="13">
        <v>0.15679209999999999</v>
      </c>
      <c r="H147" s="5">
        <v>0.15679209999999999</v>
      </c>
      <c r="I147" s="5">
        <v>68.988200000000006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1">
        <v>10695</v>
      </c>
      <c r="P147" t="s">
        <v>60</v>
      </c>
      <c r="Q147" t="s">
        <v>58</v>
      </c>
    </row>
    <row r="148" spans="1:17" x14ac:dyDescent="0.25">
      <c r="A148" s="4" t="s">
        <v>28</v>
      </c>
      <c r="B148" s="5" t="s">
        <v>38</v>
      </c>
      <c r="C148" t="s">
        <v>52</v>
      </c>
      <c r="D148" t="s">
        <v>59</v>
      </c>
      <c r="E148">
        <v>2</v>
      </c>
      <c r="F148" t="str">
        <f t="shared" si="2"/>
        <v>Average Per Premise1-in-10October Monthly System Peak Day100% Cycling2</v>
      </c>
      <c r="G148" s="13">
        <v>0.702685</v>
      </c>
      <c r="H148" s="5">
        <v>0.702685</v>
      </c>
      <c r="I148" s="5">
        <v>68.988200000000006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1">
        <v>10695</v>
      </c>
      <c r="P148" t="s">
        <v>60</v>
      </c>
      <c r="Q148" t="s">
        <v>58</v>
      </c>
    </row>
    <row r="149" spans="1:17" x14ac:dyDescent="0.25">
      <c r="A149" s="4" t="s">
        <v>29</v>
      </c>
      <c r="B149" s="5" t="s">
        <v>38</v>
      </c>
      <c r="C149" t="s">
        <v>52</v>
      </c>
      <c r="D149" t="s">
        <v>59</v>
      </c>
      <c r="E149">
        <v>2</v>
      </c>
      <c r="F149" t="str">
        <f t="shared" si="2"/>
        <v>Average Per Device1-in-10October Monthly System Peak Day100% Cycling2</v>
      </c>
      <c r="G149" s="13">
        <v>0.56911900000000004</v>
      </c>
      <c r="H149" s="5">
        <v>0.56911900000000004</v>
      </c>
      <c r="I149" s="5">
        <v>68.988200000000006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1">
        <v>10695</v>
      </c>
      <c r="P149" t="s">
        <v>60</v>
      </c>
      <c r="Q149" t="s">
        <v>58</v>
      </c>
    </row>
    <row r="150" spans="1:17" x14ac:dyDescent="0.25">
      <c r="A150" s="4" t="s">
        <v>43</v>
      </c>
      <c r="B150" s="5" t="s">
        <v>38</v>
      </c>
      <c r="C150" t="s">
        <v>52</v>
      </c>
      <c r="D150" t="s">
        <v>59</v>
      </c>
      <c r="E150">
        <v>2</v>
      </c>
      <c r="F150" t="str">
        <f t="shared" si="2"/>
        <v>Aggregate1-in-10October Monthly System Peak Day100% Cycling2</v>
      </c>
      <c r="G150" s="13">
        <v>7.5152159999999997</v>
      </c>
      <c r="H150" s="5">
        <v>7.5152159999999997</v>
      </c>
      <c r="I150" s="5">
        <v>68.988200000000006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1">
        <v>10695</v>
      </c>
      <c r="P150" t="s">
        <v>60</v>
      </c>
      <c r="Q150" t="s">
        <v>58</v>
      </c>
    </row>
    <row r="151" spans="1:17" x14ac:dyDescent="0.25">
      <c r="A151" s="4" t="s">
        <v>30</v>
      </c>
      <c r="B151" s="5" t="s">
        <v>38</v>
      </c>
      <c r="C151" t="s">
        <v>52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3">
        <v>0.2111479</v>
      </c>
      <c r="H151" s="5">
        <v>0.2111479</v>
      </c>
      <c r="I151" s="5">
        <v>68.598500000000001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1">
        <v>12331</v>
      </c>
      <c r="P151" t="s">
        <v>60</v>
      </c>
      <c r="Q151" t="s">
        <v>58</v>
      </c>
    </row>
    <row r="152" spans="1:17" x14ac:dyDescent="0.25">
      <c r="A152" s="4" t="s">
        <v>28</v>
      </c>
      <c r="B152" s="5" t="s">
        <v>38</v>
      </c>
      <c r="C152" t="s">
        <v>52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3">
        <v>0.86672170000000004</v>
      </c>
      <c r="H152" s="5">
        <v>0.86672170000000004</v>
      </c>
      <c r="I152" s="5">
        <v>68.598500000000001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1">
        <v>12331</v>
      </c>
      <c r="P152" t="s">
        <v>60</v>
      </c>
      <c r="Q152" t="s">
        <v>58</v>
      </c>
    </row>
    <row r="153" spans="1:17" x14ac:dyDescent="0.25">
      <c r="A153" s="4" t="s">
        <v>29</v>
      </c>
      <c r="B153" s="5" t="s">
        <v>38</v>
      </c>
      <c r="C153" t="s">
        <v>52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3">
        <v>0.74100710000000003</v>
      </c>
      <c r="H153" s="5">
        <v>0.74100710000000003</v>
      </c>
      <c r="I153" s="5">
        <v>68.598500000000001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1">
        <v>12331</v>
      </c>
      <c r="P153" t="s">
        <v>60</v>
      </c>
      <c r="Q153" t="s">
        <v>58</v>
      </c>
    </row>
    <row r="154" spans="1:17" x14ac:dyDescent="0.25">
      <c r="A154" s="4" t="s">
        <v>43</v>
      </c>
      <c r="B154" s="5" t="s">
        <v>38</v>
      </c>
      <c r="C154" t="s">
        <v>52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3">
        <v>10.68755</v>
      </c>
      <c r="H154" s="5">
        <v>10.68755</v>
      </c>
      <c r="I154" s="5">
        <v>68.598500000000001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1">
        <v>12331</v>
      </c>
      <c r="P154" t="s">
        <v>60</v>
      </c>
      <c r="Q154" t="s">
        <v>58</v>
      </c>
    </row>
    <row r="155" spans="1:17" x14ac:dyDescent="0.25">
      <c r="A155" s="4" t="s">
        <v>30</v>
      </c>
      <c r="B155" s="5" t="s">
        <v>38</v>
      </c>
      <c r="C155" t="s">
        <v>52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3">
        <v>0.1858996</v>
      </c>
      <c r="H155" s="5">
        <v>0.1858996</v>
      </c>
      <c r="I155" s="5">
        <v>68.779499999999999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1">
        <v>23026</v>
      </c>
      <c r="P155" t="s">
        <v>60</v>
      </c>
      <c r="Q155" t="s">
        <v>58</v>
      </c>
    </row>
    <row r="156" spans="1:17" x14ac:dyDescent="0.25">
      <c r="A156" s="4" t="s">
        <v>28</v>
      </c>
      <c r="B156" s="5" t="s">
        <v>38</v>
      </c>
      <c r="C156" t="s">
        <v>52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3">
        <v>0.79561970000000004</v>
      </c>
      <c r="H156" s="5">
        <v>0.79561979999999999</v>
      </c>
      <c r="I156" s="5">
        <v>68.779499999999999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1">
        <v>23026</v>
      </c>
      <c r="P156" t="s">
        <v>60</v>
      </c>
      <c r="Q156" t="s">
        <v>58</v>
      </c>
    </row>
    <row r="157" spans="1:17" x14ac:dyDescent="0.25">
      <c r="A157" s="4" t="s">
        <v>29</v>
      </c>
      <c r="B157" s="5" t="s">
        <v>38</v>
      </c>
      <c r="C157" t="s">
        <v>52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3">
        <v>0.66309320000000005</v>
      </c>
      <c r="H157" s="5">
        <v>0.66309320000000005</v>
      </c>
      <c r="I157" s="5">
        <v>68.779499999999999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1">
        <v>23026</v>
      </c>
      <c r="P157" t="s">
        <v>60</v>
      </c>
      <c r="Q157" t="s">
        <v>58</v>
      </c>
    </row>
    <row r="158" spans="1:17" x14ac:dyDescent="0.25">
      <c r="A158" s="4" t="s">
        <v>43</v>
      </c>
      <c r="B158" s="5" t="s">
        <v>38</v>
      </c>
      <c r="C158" t="s">
        <v>52</v>
      </c>
      <c r="D158" t="s">
        <v>26</v>
      </c>
      <c r="E158">
        <v>2</v>
      </c>
      <c r="F158" t="str">
        <f t="shared" si="2"/>
        <v>Aggregate1-in-10October Monthly System Peak DayAll2</v>
      </c>
      <c r="G158" s="13">
        <v>18.319939999999999</v>
      </c>
      <c r="H158" s="5">
        <v>18.319939999999999</v>
      </c>
      <c r="I158" s="5">
        <v>68.779499999999999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1">
        <v>23026</v>
      </c>
      <c r="P158" t="s">
        <v>60</v>
      </c>
      <c r="Q158" t="s">
        <v>58</v>
      </c>
    </row>
    <row r="159" spans="1:17" x14ac:dyDescent="0.25">
      <c r="A159" s="4" t="s">
        <v>30</v>
      </c>
      <c r="B159" s="5" t="s">
        <v>38</v>
      </c>
      <c r="C159" t="s">
        <v>53</v>
      </c>
      <c r="D159" t="s">
        <v>59</v>
      </c>
      <c r="E159">
        <v>2</v>
      </c>
      <c r="F159" t="str">
        <f t="shared" si="2"/>
        <v>Average Per Ton1-in-10September Monthly System Peak Day100% Cycling2</v>
      </c>
      <c r="G159" s="13">
        <v>0.20643529999999999</v>
      </c>
      <c r="H159" s="5">
        <v>0.20643529999999999</v>
      </c>
      <c r="I159" s="5">
        <v>73.419600000000003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1">
        <v>10695</v>
      </c>
      <c r="P159" t="s">
        <v>60</v>
      </c>
      <c r="Q159" t="s">
        <v>58</v>
      </c>
    </row>
    <row r="160" spans="1:17" x14ac:dyDescent="0.25">
      <c r="A160" s="4" t="s">
        <v>28</v>
      </c>
      <c r="B160" s="5" t="s">
        <v>38</v>
      </c>
      <c r="C160" t="s">
        <v>53</v>
      </c>
      <c r="D160" t="s">
        <v>59</v>
      </c>
      <c r="E160">
        <v>2</v>
      </c>
      <c r="F160" t="str">
        <f t="shared" si="2"/>
        <v>Average Per Premise1-in-10September Monthly System Peak Day100% Cycling2</v>
      </c>
      <c r="G160" s="13">
        <v>0.92516799999999999</v>
      </c>
      <c r="H160" s="5">
        <v>0.92516799999999999</v>
      </c>
      <c r="I160" s="5">
        <v>73.419600000000003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1">
        <v>10695</v>
      </c>
      <c r="P160" t="s">
        <v>60</v>
      </c>
      <c r="Q160" t="s">
        <v>58</v>
      </c>
    </row>
    <row r="161" spans="1:17" x14ac:dyDescent="0.25">
      <c r="A161" s="4" t="s">
        <v>29</v>
      </c>
      <c r="B161" s="5" t="s">
        <v>38</v>
      </c>
      <c r="C161" t="s">
        <v>53</v>
      </c>
      <c r="D161" t="s">
        <v>59</v>
      </c>
      <c r="E161">
        <v>2</v>
      </c>
      <c r="F161" t="str">
        <f t="shared" si="2"/>
        <v>Average Per Device1-in-10September Monthly System Peak Day100% Cycling2</v>
      </c>
      <c r="G161" s="13">
        <v>0.74931250000000005</v>
      </c>
      <c r="H161" s="5">
        <v>0.74931250000000005</v>
      </c>
      <c r="I161" s="5">
        <v>73.419600000000003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1">
        <v>10695</v>
      </c>
      <c r="P161" t="s">
        <v>60</v>
      </c>
      <c r="Q161" t="s">
        <v>58</v>
      </c>
    </row>
    <row r="162" spans="1:17" x14ac:dyDescent="0.25">
      <c r="A162" s="4" t="s">
        <v>43</v>
      </c>
      <c r="B162" s="5" t="s">
        <v>38</v>
      </c>
      <c r="C162" t="s">
        <v>53</v>
      </c>
      <c r="D162" t="s">
        <v>59</v>
      </c>
      <c r="E162">
        <v>2</v>
      </c>
      <c r="F162" t="str">
        <f t="shared" si="2"/>
        <v>Aggregate1-in-10September Monthly System Peak Day100% Cycling2</v>
      </c>
      <c r="G162" s="13">
        <v>9.8946719999999999</v>
      </c>
      <c r="H162" s="5">
        <v>9.8946719999999999</v>
      </c>
      <c r="I162" s="5">
        <v>73.419600000000003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1">
        <v>10695</v>
      </c>
      <c r="P162" t="s">
        <v>60</v>
      </c>
      <c r="Q162" t="s">
        <v>58</v>
      </c>
    </row>
    <row r="163" spans="1:17" x14ac:dyDescent="0.25">
      <c r="A163" s="4" t="s">
        <v>30</v>
      </c>
      <c r="B163" s="5" t="s">
        <v>38</v>
      </c>
      <c r="C163" t="s">
        <v>53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3">
        <v>0.27506969999999997</v>
      </c>
      <c r="H163" s="5">
        <v>0.27506969999999997</v>
      </c>
      <c r="I163" s="5">
        <v>73.33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1">
        <v>12331</v>
      </c>
      <c r="P163" t="s">
        <v>60</v>
      </c>
      <c r="Q163" t="s">
        <v>58</v>
      </c>
    </row>
    <row r="164" spans="1:17" x14ac:dyDescent="0.25">
      <c r="A164" s="4" t="s">
        <v>28</v>
      </c>
      <c r="B164" s="5" t="s">
        <v>38</v>
      </c>
      <c r="C164" t="s">
        <v>53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3">
        <v>1.129108</v>
      </c>
      <c r="H164" s="5">
        <v>1.1291089999999999</v>
      </c>
      <c r="I164" s="5">
        <v>73.33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1">
        <v>12331</v>
      </c>
      <c r="P164" t="s">
        <v>60</v>
      </c>
      <c r="Q164" t="s">
        <v>58</v>
      </c>
    </row>
    <row r="165" spans="1:17" x14ac:dyDescent="0.25">
      <c r="A165" s="4" t="s">
        <v>29</v>
      </c>
      <c r="B165" s="5" t="s">
        <v>38</v>
      </c>
      <c r="C165" t="s">
        <v>53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3">
        <v>0.96533559999999996</v>
      </c>
      <c r="H165" s="5">
        <v>0.96533570000000002</v>
      </c>
      <c r="I165" s="5">
        <v>73.33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1">
        <v>12331</v>
      </c>
      <c r="P165" t="s">
        <v>60</v>
      </c>
      <c r="Q165" t="s">
        <v>58</v>
      </c>
    </row>
    <row r="166" spans="1:17" x14ac:dyDescent="0.25">
      <c r="A166" s="4" t="s">
        <v>43</v>
      </c>
      <c r="B166" s="5" t="s">
        <v>38</v>
      </c>
      <c r="C166" t="s">
        <v>53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3">
        <v>13.92304</v>
      </c>
      <c r="H166" s="5">
        <v>13.92304</v>
      </c>
      <c r="I166" s="5">
        <v>73.33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1">
        <v>12331</v>
      </c>
      <c r="P166" t="s">
        <v>60</v>
      </c>
      <c r="Q166" t="s">
        <v>58</v>
      </c>
    </row>
    <row r="167" spans="1:17" x14ac:dyDescent="0.25">
      <c r="A167" s="4" t="s">
        <v>30</v>
      </c>
      <c r="B167" s="5" t="s">
        <v>38</v>
      </c>
      <c r="C167" t="s">
        <v>53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3">
        <v>0.24318899999999999</v>
      </c>
      <c r="H167" s="5">
        <v>0.24318899999999999</v>
      </c>
      <c r="I167" s="5">
        <v>73.371600000000001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1">
        <v>23026</v>
      </c>
      <c r="P167" t="s">
        <v>60</v>
      </c>
      <c r="Q167" t="s">
        <v>58</v>
      </c>
    </row>
    <row r="168" spans="1:17" x14ac:dyDescent="0.25">
      <c r="A168" s="4" t="s">
        <v>28</v>
      </c>
      <c r="B168" s="5" t="s">
        <v>38</v>
      </c>
      <c r="C168" t="s">
        <v>53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3">
        <v>1.0408090000000001</v>
      </c>
      <c r="H168" s="5">
        <v>1.0408090000000001</v>
      </c>
      <c r="I168" s="5">
        <v>73.371600000000001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1">
        <v>23026</v>
      </c>
      <c r="P168" t="s">
        <v>60</v>
      </c>
      <c r="Q168" t="s">
        <v>58</v>
      </c>
    </row>
    <row r="169" spans="1:17" x14ac:dyDescent="0.25">
      <c r="A169" s="4" t="s">
        <v>29</v>
      </c>
      <c r="B169" s="5" t="s">
        <v>38</v>
      </c>
      <c r="C169" t="s">
        <v>53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3">
        <v>0.86744129999999997</v>
      </c>
      <c r="H169" s="5">
        <v>0.86744129999999997</v>
      </c>
      <c r="I169" s="5">
        <v>73.371600000000001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1">
        <v>23026</v>
      </c>
      <c r="P169" t="s">
        <v>60</v>
      </c>
      <c r="Q169" t="s">
        <v>58</v>
      </c>
    </row>
    <row r="170" spans="1:17" x14ac:dyDescent="0.25">
      <c r="A170" s="4" t="s">
        <v>43</v>
      </c>
      <c r="B170" s="5" t="s">
        <v>38</v>
      </c>
      <c r="C170" t="s">
        <v>53</v>
      </c>
      <c r="D170" t="s">
        <v>26</v>
      </c>
      <c r="E170">
        <v>2</v>
      </c>
      <c r="F170" t="str">
        <f t="shared" si="2"/>
        <v>Aggregate1-in-10September Monthly System Peak DayAll2</v>
      </c>
      <c r="G170" s="13">
        <v>23.965669999999999</v>
      </c>
      <c r="H170" s="5">
        <v>23.965669999999999</v>
      </c>
      <c r="I170" s="5">
        <v>73.371600000000001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1">
        <v>23026</v>
      </c>
      <c r="P170" t="s">
        <v>60</v>
      </c>
      <c r="Q170" t="s">
        <v>58</v>
      </c>
    </row>
    <row r="171" spans="1:17" x14ac:dyDescent="0.25">
      <c r="A171" s="4" t="s">
        <v>30</v>
      </c>
      <c r="B171" s="5" t="s">
        <v>38</v>
      </c>
      <c r="C171" t="s">
        <v>48</v>
      </c>
      <c r="D171" t="s">
        <v>59</v>
      </c>
      <c r="E171">
        <v>3</v>
      </c>
      <c r="F171" t="str">
        <f t="shared" si="2"/>
        <v>Average Per Ton1-in-10August Monthly System Peak Day100% Cycling3</v>
      </c>
      <c r="G171" s="13">
        <v>0.1598676</v>
      </c>
      <c r="H171" s="5">
        <v>0.1598676</v>
      </c>
      <c r="I171" s="5">
        <v>70.399000000000001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1">
        <v>10695</v>
      </c>
      <c r="P171" t="s">
        <v>60</v>
      </c>
      <c r="Q171" t="s">
        <v>58</v>
      </c>
    </row>
    <row r="172" spans="1:17" x14ac:dyDescent="0.25">
      <c r="A172" s="4" t="s">
        <v>28</v>
      </c>
      <c r="B172" s="5" t="s">
        <v>38</v>
      </c>
      <c r="C172" t="s">
        <v>48</v>
      </c>
      <c r="D172" t="s">
        <v>59</v>
      </c>
      <c r="E172">
        <v>3</v>
      </c>
      <c r="F172" t="str">
        <f t="shared" si="2"/>
        <v>Average Per Premise1-in-10August Monthly System Peak Day100% Cycling3</v>
      </c>
      <c r="G172" s="13">
        <v>0.71646860000000001</v>
      </c>
      <c r="H172" s="5">
        <v>0.71646860000000001</v>
      </c>
      <c r="I172" s="5">
        <v>70.399000000000001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1">
        <v>10695</v>
      </c>
      <c r="P172" t="s">
        <v>60</v>
      </c>
      <c r="Q172" t="s">
        <v>58</v>
      </c>
    </row>
    <row r="173" spans="1:17" x14ac:dyDescent="0.25">
      <c r="A173" s="4" t="s">
        <v>29</v>
      </c>
      <c r="B173" s="5" t="s">
        <v>38</v>
      </c>
      <c r="C173" t="s">
        <v>48</v>
      </c>
      <c r="D173" t="s">
        <v>59</v>
      </c>
      <c r="E173">
        <v>3</v>
      </c>
      <c r="F173" t="str">
        <f t="shared" si="2"/>
        <v>Average Per Device1-in-10August Monthly System Peak Day100% Cycling3</v>
      </c>
      <c r="G173" s="13">
        <v>0.58028259999999998</v>
      </c>
      <c r="H173" s="5">
        <v>0.58028259999999998</v>
      </c>
      <c r="I173" s="5">
        <v>70.399000000000001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1">
        <v>10695</v>
      </c>
      <c r="P173" t="s">
        <v>60</v>
      </c>
      <c r="Q173" t="s">
        <v>58</v>
      </c>
    </row>
    <row r="174" spans="1:17" x14ac:dyDescent="0.25">
      <c r="A174" s="4" t="s">
        <v>43</v>
      </c>
      <c r="B174" s="5" t="s">
        <v>38</v>
      </c>
      <c r="C174" t="s">
        <v>48</v>
      </c>
      <c r="D174" t="s">
        <v>59</v>
      </c>
      <c r="E174">
        <v>3</v>
      </c>
      <c r="F174" t="str">
        <f t="shared" si="2"/>
        <v>Aggregate1-in-10August Monthly System Peak Day100% Cycling3</v>
      </c>
      <c r="G174" s="13">
        <v>7.6626320000000003</v>
      </c>
      <c r="H174" s="5">
        <v>7.6626310000000002</v>
      </c>
      <c r="I174" s="5">
        <v>70.399000000000001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1">
        <v>10695</v>
      </c>
      <c r="P174" t="s">
        <v>60</v>
      </c>
      <c r="Q174" t="s">
        <v>58</v>
      </c>
    </row>
    <row r="175" spans="1:17" x14ac:dyDescent="0.25">
      <c r="A175" s="4" t="s">
        <v>30</v>
      </c>
      <c r="B175" s="5" t="s">
        <v>38</v>
      </c>
      <c r="C175" t="s">
        <v>48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3">
        <v>0.2058362</v>
      </c>
      <c r="H175" s="5">
        <v>0.2058362</v>
      </c>
      <c r="I175" s="5">
        <v>70.188400000000001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1">
        <v>12331</v>
      </c>
      <c r="P175" t="s">
        <v>60</v>
      </c>
      <c r="Q175" t="s">
        <v>58</v>
      </c>
    </row>
    <row r="176" spans="1:17" x14ac:dyDescent="0.25">
      <c r="A176" s="4" t="s">
        <v>28</v>
      </c>
      <c r="B176" s="5" t="s">
        <v>38</v>
      </c>
      <c r="C176" t="s">
        <v>48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3">
        <v>0.84491850000000002</v>
      </c>
      <c r="H176" s="5">
        <v>0.84491850000000002</v>
      </c>
      <c r="I176" s="5">
        <v>70.188400000000001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1">
        <v>12331</v>
      </c>
      <c r="P176" t="s">
        <v>60</v>
      </c>
      <c r="Q176" t="s">
        <v>58</v>
      </c>
    </row>
    <row r="177" spans="1:17" x14ac:dyDescent="0.25">
      <c r="A177" s="4" t="s">
        <v>29</v>
      </c>
      <c r="B177" s="5" t="s">
        <v>38</v>
      </c>
      <c r="C177" t="s">
        <v>48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3">
        <v>0.72236630000000002</v>
      </c>
      <c r="H177" s="5">
        <v>0.72236630000000002</v>
      </c>
      <c r="I177" s="5">
        <v>70.188400000000001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1">
        <v>12331</v>
      </c>
      <c r="P177" t="s">
        <v>60</v>
      </c>
      <c r="Q177" t="s">
        <v>58</v>
      </c>
    </row>
    <row r="178" spans="1:17" x14ac:dyDescent="0.25">
      <c r="A178" s="4" t="s">
        <v>43</v>
      </c>
      <c r="B178" s="5" t="s">
        <v>38</v>
      </c>
      <c r="C178" t="s">
        <v>48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3">
        <v>10.41869</v>
      </c>
      <c r="H178" s="5">
        <v>10.41869</v>
      </c>
      <c r="I178" s="5">
        <v>70.188400000000001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1">
        <v>12331</v>
      </c>
      <c r="P178" t="s">
        <v>60</v>
      </c>
      <c r="Q178" t="s">
        <v>58</v>
      </c>
    </row>
    <row r="179" spans="1:17" x14ac:dyDescent="0.25">
      <c r="A179" s="4" t="s">
        <v>30</v>
      </c>
      <c r="B179" s="5" t="s">
        <v>38</v>
      </c>
      <c r="C179" t="s">
        <v>48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3">
        <v>0.1844838</v>
      </c>
      <c r="H179" s="5">
        <v>0.1844838</v>
      </c>
      <c r="I179" s="5">
        <v>70.286199999999994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1">
        <v>23026</v>
      </c>
      <c r="P179" t="s">
        <v>60</v>
      </c>
      <c r="Q179" t="s">
        <v>58</v>
      </c>
    </row>
    <row r="180" spans="1:17" x14ac:dyDescent="0.25">
      <c r="A180" s="4" t="s">
        <v>28</v>
      </c>
      <c r="B180" s="5" t="s">
        <v>38</v>
      </c>
      <c r="C180" t="s">
        <v>48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3">
        <v>0.7895605</v>
      </c>
      <c r="H180" s="5">
        <v>0.7895605</v>
      </c>
      <c r="I180" s="5">
        <v>70.286199999999994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1">
        <v>23026</v>
      </c>
      <c r="P180" t="s">
        <v>60</v>
      </c>
      <c r="Q180" t="s">
        <v>58</v>
      </c>
    </row>
    <row r="181" spans="1:17" x14ac:dyDescent="0.25">
      <c r="A181" s="4" t="s">
        <v>29</v>
      </c>
      <c r="B181" s="5" t="s">
        <v>38</v>
      </c>
      <c r="C181" t="s">
        <v>48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3">
        <v>0.6580433</v>
      </c>
      <c r="H181" s="5">
        <v>0.6580433</v>
      </c>
      <c r="I181" s="5">
        <v>70.286199999999994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1">
        <v>23026</v>
      </c>
      <c r="P181" t="s">
        <v>60</v>
      </c>
      <c r="Q181" t="s">
        <v>58</v>
      </c>
    </row>
    <row r="182" spans="1:17" x14ac:dyDescent="0.25">
      <c r="A182" s="4" t="s">
        <v>43</v>
      </c>
      <c r="B182" s="5" t="s">
        <v>38</v>
      </c>
      <c r="C182" t="s">
        <v>48</v>
      </c>
      <c r="D182" t="s">
        <v>26</v>
      </c>
      <c r="E182">
        <v>3</v>
      </c>
      <c r="F182" t="str">
        <f t="shared" si="2"/>
        <v>Aggregate1-in-10August Monthly System Peak DayAll3</v>
      </c>
      <c r="G182" s="13">
        <v>18.180420000000002</v>
      </c>
      <c r="H182" s="5">
        <v>18.180420000000002</v>
      </c>
      <c r="I182" s="5">
        <v>70.286199999999994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1">
        <v>23026</v>
      </c>
      <c r="P182" t="s">
        <v>60</v>
      </c>
      <c r="Q182" t="s">
        <v>58</v>
      </c>
    </row>
    <row r="183" spans="1:17" x14ac:dyDescent="0.25">
      <c r="A183" s="4" t="s">
        <v>30</v>
      </c>
      <c r="B183" s="5" t="s">
        <v>38</v>
      </c>
      <c r="C183" t="s">
        <v>37</v>
      </c>
      <c r="D183" t="s">
        <v>59</v>
      </c>
      <c r="E183">
        <v>3</v>
      </c>
      <c r="F183" t="str">
        <f t="shared" si="2"/>
        <v>Average Per Ton1-in-10August Typical Event Day100% Cycling3</v>
      </c>
      <c r="G183" s="13">
        <v>0.15664690000000001</v>
      </c>
      <c r="H183" s="5">
        <v>0.15664690000000001</v>
      </c>
      <c r="I183" s="5">
        <v>68.971699999999998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1">
        <v>10695</v>
      </c>
      <c r="P183" t="s">
        <v>60</v>
      </c>
      <c r="Q183" t="s">
        <v>58</v>
      </c>
    </row>
    <row r="184" spans="1:17" x14ac:dyDescent="0.25">
      <c r="A184" s="4" t="s">
        <v>28</v>
      </c>
      <c r="B184" s="5" t="s">
        <v>38</v>
      </c>
      <c r="C184" t="s">
        <v>37</v>
      </c>
      <c r="D184" t="s">
        <v>59</v>
      </c>
      <c r="E184">
        <v>3</v>
      </c>
      <c r="F184" t="str">
        <f t="shared" si="2"/>
        <v>Average Per Premise1-in-10August Typical Event Day100% Cycling3</v>
      </c>
      <c r="G184" s="13">
        <v>0.70203459999999995</v>
      </c>
      <c r="H184" s="5">
        <v>0.70203459999999995</v>
      </c>
      <c r="I184" s="5">
        <v>68.971699999999998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1">
        <v>10695</v>
      </c>
      <c r="P184" t="s">
        <v>60</v>
      </c>
      <c r="Q184" t="s">
        <v>58</v>
      </c>
    </row>
    <row r="185" spans="1:17" x14ac:dyDescent="0.25">
      <c r="A185" s="4" t="s">
        <v>29</v>
      </c>
      <c r="B185" s="5" t="s">
        <v>38</v>
      </c>
      <c r="C185" t="s">
        <v>37</v>
      </c>
      <c r="D185" t="s">
        <v>59</v>
      </c>
      <c r="E185">
        <v>3</v>
      </c>
      <c r="F185" t="str">
        <f t="shared" si="2"/>
        <v>Average Per Device1-in-10August Typical Event Day100% Cycling3</v>
      </c>
      <c r="G185" s="13">
        <v>0.56859219999999999</v>
      </c>
      <c r="H185" s="5">
        <v>0.56859219999999999</v>
      </c>
      <c r="I185" s="5">
        <v>68.971699999999998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1">
        <v>10695</v>
      </c>
      <c r="P185" t="s">
        <v>60</v>
      </c>
      <c r="Q185" t="s">
        <v>58</v>
      </c>
    </row>
    <row r="186" spans="1:17" x14ac:dyDescent="0.25">
      <c r="A186" s="4" t="s">
        <v>43</v>
      </c>
      <c r="B186" s="5" t="s">
        <v>38</v>
      </c>
      <c r="C186" t="s">
        <v>37</v>
      </c>
      <c r="D186" t="s">
        <v>59</v>
      </c>
      <c r="E186">
        <v>3</v>
      </c>
      <c r="F186" t="str">
        <f t="shared" si="2"/>
        <v>Aggregate1-in-10August Typical Event Day100% Cycling3</v>
      </c>
      <c r="G186" s="13">
        <v>7.5082599999999999</v>
      </c>
      <c r="H186" s="5">
        <v>7.5082599999999999</v>
      </c>
      <c r="I186" s="5">
        <v>68.971699999999998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1">
        <v>10695</v>
      </c>
      <c r="P186" t="s">
        <v>60</v>
      </c>
      <c r="Q186" t="s">
        <v>58</v>
      </c>
    </row>
    <row r="187" spans="1:17" x14ac:dyDescent="0.25">
      <c r="A187" s="4" t="s">
        <v>30</v>
      </c>
      <c r="B187" s="5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3">
        <v>0.20227300000000001</v>
      </c>
      <c r="H187" s="5">
        <v>0.20227300000000001</v>
      </c>
      <c r="I187" s="5">
        <v>68.755700000000004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1">
        <v>12331</v>
      </c>
      <c r="P187" t="s">
        <v>60</v>
      </c>
      <c r="Q187" t="s">
        <v>58</v>
      </c>
    </row>
    <row r="188" spans="1:17" x14ac:dyDescent="0.25">
      <c r="A188" s="4" t="s">
        <v>28</v>
      </c>
      <c r="B188" s="5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3">
        <v>0.83029209999999998</v>
      </c>
      <c r="H188" s="5">
        <v>0.83029220000000004</v>
      </c>
      <c r="I188" s="5">
        <v>68.755700000000004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1">
        <v>12331</v>
      </c>
      <c r="P188" t="s">
        <v>60</v>
      </c>
      <c r="Q188" t="s">
        <v>58</v>
      </c>
    </row>
    <row r="189" spans="1:17" x14ac:dyDescent="0.25">
      <c r="A189" s="4" t="s">
        <v>29</v>
      </c>
      <c r="B189" s="5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3">
        <v>0.70986150000000003</v>
      </c>
      <c r="H189" s="5">
        <v>0.70986150000000003</v>
      </c>
      <c r="I189" s="5">
        <v>68.755700000000004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1">
        <v>12331</v>
      </c>
      <c r="P189" t="s">
        <v>60</v>
      </c>
      <c r="Q189" t="s">
        <v>58</v>
      </c>
    </row>
    <row r="190" spans="1:17" x14ac:dyDescent="0.25">
      <c r="A190" s="4" t="s">
        <v>43</v>
      </c>
      <c r="B190" s="5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3">
        <v>10.238329999999999</v>
      </c>
      <c r="H190" s="5">
        <v>10.238329999999999</v>
      </c>
      <c r="I190" s="5">
        <v>68.755700000000004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1">
        <v>12331</v>
      </c>
      <c r="P190" t="s">
        <v>60</v>
      </c>
      <c r="Q190" t="s">
        <v>58</v>
      </c>
    </row>
    <row r="191" spans="1:17" x14ac:dyDescent="0.25">
      <c r="A191" s="4" t="s">
        <v>30</v>
      </c>
      <c r="B191" s="5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3">
        <v>0.18107970000000001</v>
      </c>
      <c r="H191" s="5">
        <v>0.18107970000000001</v>
      </c>
      <c r="I191" s="5">
        <v>68.855999999999995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1">
        <v>23026</v>
      </c>
      <c r="P191" t="s">
        <v>60</v>
      </c>
      <c r="Q191" t="s">
        <v>58</v>
      </c>
    </row>
    <row r="192" spans="1:17" x14ac:dyDescent="0.25">
      <c r="A192" s="4" t="s">
        <v>28</v>
      </c>
      <c r="B192" s="5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3">
        <v>0.7749914</v>
      </c>
      <c r="H192" s="5">
        <v>0.7749914</v>
      </c>
      <c r="I192" s="5">
        <v>68.855999999999995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1">
        <v>23026</v>
      </c>
      <c r="P192" t="s">
        <v>60</v>
      </c>
      <c r="Q192" t="s">
        <v>58</v>
      </c>
    </row>
    <row r="193" spans="1:17" x14ac:dyDescent="0.25">
      <c r="A193" s="4" t="s">
        <v>29</v>
      </c>
      <c r="B193" s="5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13">
        <v>0.64590099999999995</v>
      </c>
      <c r="H193" s="5">
        <v>0.64590099999999995</v>
      </c>
      <c r="I193" s="5">
        <v>68.855999999999995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1">
        <v>23026</v>
      </c>
      <c r="P193" t="s">
        <v>60</v>
      </c>
      <c r="Q193" t="s">
        <v>58</v>
      </c>
    </row>
    <row r="194" spans="1:17" x14ac:dyDescent="0.25">
      <c r="A194" s="4" t="s">
        <v>43</v>
      </c>
      <c r="B194" s="5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5">
        <v>17.844950000000001</v>
      </c>
      <c r="H194" s="5">
        <v>17.844950000000001</v>
      </c>
      <c r="I194" s="5">
        <v>68.855999999999995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>
        <v>23026</v>
      </c>
      <c r="P194" t="s">
        <v>60</v>
      </c>
      <c r="Q194" t="s">
        <v>58</v>
      </c>
    </row>
    <row r="195" spans="1:17" x14ac:dyDescent="0.25">
      <c r="A195" s="4" t="s">
        <v>30</v>
      </c>
      <c r="B195" s="5" t="s">
        <v>38</v>
      </c>
      <c r="C195" t="s">
        <v>49</v>
      </c>
      <c r="D195" t="s">
        <v>59</v>
      </c>
      <c r="E195">
        <v>3</v>
      </c>
      <c r="F195" t="str">
        <f t="shared" ref="F195:F258" si="3">CONCATENATE(A195,B195,C195,D195,E195)</f>
        <v>Average Per Ton1-in-10July Monthly System Peak Day100% Cycling3</v>
      </c>
      <c r="G195" s="5">
        <v>0.1399127</v>
      </c>
      <c r="H195" s="5">
        <v>0.1399127</v>
      </c>
      <c r="I195" s="5">
        <v>68.89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>
        <v>10695</v>
      </c>
      <c r="P195" t="s">
        <v>60</v>
      </c>
      <c r="Q195" t="s">
        <v>58</v>
      </c>
    </row>
    <row r="196" spans="1:17" x14ac:dyDescent="0.25">
      <c r="A196" s="4" t="s">
        <v>28</v>
      </c>
      <c r="B196" s="5" t="s">
        <v>38</v>
      </c>
      <c r="C196" t="s">
        <v>49</v>
      </c>
      <c r="D196" t="s">
        <v>59</v>
      </c>
      <c r="E196">
        <v>3</v>
      </c>
      <c r="F196" t="str">
        <f t="shared" si="3"/>
        <v>Average Per Premise1-in-10July Monthly System Peak Day100% Cycling3</v>
      </c>
      <c r="G196" s="5">
        <v>0.62703770000000003</v>
      </c>
      <c r="H196" s="5">
        <v>0.62703770000000003</v>
      </c>
      <c r="I196" s="5">
        <v>68.89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>
        <v>10695</v>
      </c>
      <c r="P196" t="s">
        <v>60</v>
      </c>
      <c r="Q196" t="s">
        <v>58</v>
      </c>
    </row>
    <row r="197" spans="1:17" x14ac:dyDescent="0.25">
      <c r="A197" s="4" t="s">
        <v>29</v>
      </c>
      <c r="B197" s="5" t="s">
        <v>38</v>
      </c>
      <c r="C197" t="s">
        <v>49</v>
      </c>
      <c r="D197" t="s">
        <v>59</v>
      </c>
      <c r="E197">
        <v>3</v>
      </c>
      <c r="F197" t="str">
        <f t="shared" si="3"/>
        <v>Average Per Device1-in-10July Monthly System Peak Day100% Cycling3</v>
      </c>
      <c r="G197" s="5">
        <v>0.50785069999999999</v>
      </c>
      <c r="H197" s="5">
        <v>0.50785069999999999</v>
      </c>
      <c r="I197" s="5">
        <v>68.89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>
        <v>10695</v>
      </c>
      <c r="P197" t="s">
        <v>60</v>
      </c>
      <c r="Q197" t="s">
        <v>58</v>
      </c>
    </row>
    <row r="198" spans="1:17" x14ac:dyDescent="0.25">
      <c r="A198" s="4" t="s">
        <v>43</v>
      </c>
      <c r="B198" s="5" t="s">
        <v>38</v>
      </c>
      <c r="C198" t="s">
        <v>49</v>
      </c>
      <c r="D198" t="s">
        <v>59</v>
      </c>
      <c r="E198">
        <v>3</v>
      </c>
      <c r="F198" t="str">
        <f t="shared" si="3"/>
        <v>Aggregate1-in-10July Monthly System Peak Day100% Cycling3</v>
      </c>
      <c r="G198" s="5">
        <v>6.7061679999999999</v>
      </c>
      <c r="H198" s="5">
        <v>6.7061679999999999</v>
      </c>
      <c r="I198" s="5">
        <v>68.89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>
        <v>10695</v>
      </c>
      <c r="P198" t="s">
        <v>60</v>
      </c>
      <c r="Q198" t="s">
        <v>58</v>
      </c>
    </row>
    <row r="199" spans="1:17" x14ac:dyDescent="0.25">
      <c r="A199" s="4" t="s">
        <v>30</v>
      </c>
      <c r="B199" s="5" t="s">
        <v>38</v>
      </c>
      <c r="C199" t="s">
        <v>49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5">
        <v>0.18201880000000001</v>
      </c>
      <c r="H199" s="5">
        <v>0.18201880000000001</v>
      </c>
      <c r="I199" s="5">
        <v>68.684100000000001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>
        <v>12331</v>
      </c>
      <c r="P199" t="s">
        <v>60</v>
      </c>
      <c r="Q199" t="s">
        <v>58</v>
      </c>
    </row>
    <row r="200" spans="1:17" x14ac:dyDescent="0.25">
      <c r="A200" s="4" t="s">
        <v>28</v>
      </c>
      <c r="B200" s="5" t="s">
        <v>38</v>
      </c>
      <c r="C200" t="s">
        <v>49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5">
        <v>0.74715259999999994</v>
      </c>
      <c r="H200" s="5">
        <v>0.74715259999999994</v>
      </c>
      <c r="I200" s="5">
        <v>68.684100000000001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>
        <v>12331</v>
      </c>
      <c r="P200" t="s">
        <v>60</v>
      </c>
      <c r="Q200" t="s">
        <v>58</v>
      </c>
    </row>
    <row r="201" spans="1:17" x14ac:dyDescent="0.25">
      <c r="A201" s="4" t="s">
        <v>29</v>
      </c>
      <c r="B201" s="5" t="s">
        <v>38</v>
      </c>
      <c r="C201" t="s">
        <v>49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5">
        <v>0.63878100000000004</v>
      </c>
      <c r="H201" s="5">
        <v>0.63878100000000004</v>
      </c>
      <c r="I201" s="5">
        <v>68.684100000000001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>
        <v>12331</v>
      </c>
      <c r="P201" t="s">
        <v>60</v>
      </c>
      <c r="Q201" t="s">
        <v>58</v>
      </c>
    </row>
    <row r="202" spans="1:17" x14ac:dyDescent="0.25">
      <c r="A202" s="4" t="s">
        <v>43</v>
      </c>
      <c r="B202" s="5" t="s">
        <v>38</v>
      </c>
      <c r="C202" t="s">
        <v>49</v>
      </c>
      <c r="D202" t="s">
        <v>31</v>
      </c>
      <c r="E202">
        <v>3</v>
      </c>
      <c r="F202" t="str">
        <f t="shared" si="3"/>
        <v>Aggregate1-in-10July Monthly System Peak Day50% Cycling3</v>
      </c>
      <c r="G202" s="5">
        <v>9.213139</v>
      </c>
      <c r="H202" s="5">
        <v>9.213139</v>
      </c>
      <c r="I202" s="5">
        <v>68.684100000000001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>
        <v>12331</v>
      </c>
      <c r="P202" t="s">
        <v>60</v>
      </c>
      <c r="Q202" t="s">
        <v>58</v>
      </c>
    </row>
    <row r="203" spans="1:17" x14ac:dyDescent="0.25">
      <c r="A203" s="4" t="s">
        <v>30</v>
      </c>
      <c r="B203" s="5" t="s">
        <v>38</v>
      </c>
      <c r="C203" t="s">
        <v>49</v>
      </c>
      <c r="D203" t="s">
        <v>26</v>
      </c>
      <c r="E203">
        <v>3</v>
      </c>
      <c r="F203" t="str">
        <f t="shared" si="3"/>
        <v>Average Per Ton1-in-10July Monthly System Peak DayAll3</v>
      </c>
      <c r="G203" s="5">
        <v>0.16246050000000001</v>
      </c>
      <c r="H203" s="5">
        <v>0.16246050000000001</v>
      </c>
      <c r="I203" s="5">
        <v>68.779700000000005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>
        <v>23026</v>
      </c>
      <c r="P203" t="s">
        <v>60</v>
      </c>
      <c r="Q203" t="s">
        <v>58</v>
      </c>
    </row>
    <row r="204" spans="1:17" x14ac:dyDescent="0.25">
      <c r="A204" s="4" t="s">
        <v>28</v>
      </c>
      <c r="B204" s="5" t="s">
        <v>38</v>
      </c>
      <c r="C204" t="s">
        <v>49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5">
        <v>0.69530429999999999</v>
      </c>
      <c r="H204" s="5">
        <v>0.69530440000000004</v>
      </c>
      <c r="I204" s="5">
        <v>68.779700000000005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>
        <v>23026</v>
      </c>
      <c r="P204" t="s">
        <v>60</v>
      </c>
      <c r="Q204" t="s">
        <v>58</v>
      </c>
    </row>
    <row r="205" spans="1:17" x14ac:dyDescent="0.25">
      <c r="A205" s="4" t="s">
        <v>29</v>
      </c>
      <c r="B205" s="5" t="s">
        <v>38</v>
      </c>
      <c r="C205" t="s">
        <v>49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5">
        <v>0.57948739999999999</v>
      </c>
      <c r="H205" s="5">
        <v>0.57948739999999999</v>
      </c>
      <c r="I205" s="5">
        <v>68.779700000000005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>
        <v>23026</v>
      </c>
      <c r="P205" t="s">
        <v>60</v>
      </c>
      <c r="Q205" t="s">
        <v>58</v>
      </c>
    </row>
    <row r="206" spans="1:17" x14ac:dyDescent="0.25">
      <c r="A206" s="4" t="s">
        <v>43</v>
      </c>
      <c r="B206" s="5" t="s">
        <v>38</v>
      </c>
      <c r="C206" t="s">
        <v>49</v>
      </c>
      <c r="D206" t="s">
        <v>26</v>
      </c>
      <c r="E206">
        <v>3</v>
      </c>
      <c r="F206" t="str">
        <f t="shared" si="3"/>
        <v>Aggregate1-in-10July Monthly System Peak DayAll3</v>
      </c>
      <c r="G206" s="5">
        <v>16.010079999999999</v>
      </c>
      <c r="H206" s="5">
        <v>16.010079999999999</v>
      </c>
      <c r="I206" s="5">
        <v>68.779700000000005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>
        <v>23026</v>
      </c>
      <c r="P206" t="s">
        <v>60</v>
      </c>
      <c r="Q206" t="s">
        <v>58</v>
      </c>
    </row>
    <row r="207" spans="1:17" x14ac:dyDescent="0.25">
      <c r="A207" s="4" t="s">
        <v>30</v>
      </c>
      <c r="B207" s="5" t="s">
        <v>38</v>
      </c>
      <c r="C207" t="s">
        <v>50</v>
      </c>
      <c r="D207" t="s">
        <v>59</v>
      </c>
      <c r="E207">
        <v>3</v>
      </c>
      <c r="F207" t="str">
        <f t="shared" si="3"/>
        <v>Average Per Ton1-in-10June Monthly System Peak Day100% Cycling3</v>
      </c>
      <c r="G207" s="5">
        <v>0.13539480000000001</v>
      </c>
      <c r="H207" s="5">
        <v>0.13539480000000001</v>
      </c>
      <c r="I207" s="5">
        <v>64.371700000000004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>
        <v>10695</v>
      </c>
      <c r="P207" t="s">
        <v>60</v>
      </c>
      <c r="Q207" t="s">
        <v>58</v>
      </c>
    </row>
    <row r="208" spans="1:17" x14ac:dyDescent="0.25">
      <c r="A208" s="4" t="s">
        <v>28</v>
      </c>
      <c r="B208" s="5" t="s">
        <v>38</v>
      </c>
      <c r="C208" t="s">
        <v>50</v>
      </c>
      <c r="D208" t="s">
        <v>59</v>
      </c>
      <c r="E208">
        <v>3</v>
      </c>
      <c r="F208" t="str">
        <f t="shared" si="3"/>
        <v>Average Per Premise1-in-10June Monthly System Peak Day100% Cycling3</v>
      </c>
      <c r="G208" s="5">
        <v>0.60679039999999995</v>
      </c>
      <c r="H208" s="5">
        <v>0.60679039999999995</v>
      </c>
      <c r="I208" s="5">
        <v>64.371700000000004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>
        <v>10695</v>
      </c>
      <c r="P208" t="s">
        <v>60</v>
      </c>
      <c r="Q208" t="s">
        <v>58</v>
      </c>
    </row>
    <row r="209" spans="1:17" x14ac:dyDescent="0.25">
      <c r="A209" s="4" t="s">
        <v>29</v>
      </c>
      <c r="B209" s="5" t="s">
        <v>38</v>
      </c>
      <c r="C209" t="s">
        <v>50</v>
      </c>
      <c r="D209" t="s">
        <v>59</v>
      </c>
      <c r="E209">
        <v>3</v>
      </c>
      <c r="F209" t="str">
        <f t="shared" si="3"/>
        <v>Average Per Device1-in-10June Monthly System Peak Day100% Cycling3</v>
      </c>
      <c r="G209" s="5">
        <v>0.491452</v>
      </c>
      <c r="H209" s="5">
        <v>0.491452</v>
      </c>
      <c r="I209" s="5">
        <v>64.371700000000004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>
        <v>10695</v>
      </c>
      <c r="P209" t="s">
        <v>60</v>
      </c>
      <c r="Q209" t="s">
        <v>58</v>
      </c>
    </row>
    <row r="210" spans="1:17" x14ac:dyDescent="0.25">
      <c r="A210" s="4" t="s">
        <v>43</v>
      </c>
      <c r="B210" s="5" t="s">
        <v>38</v>
      </c>
      <c r="C210" t="s">
        <v>50</v>
      </c>
      <c r="D210" t="s">
        <v>59</v>
      </c>
      <c r="E210">
        <v>3</v>
      </c>
      <c r="F210" t="str">
        <f t="shared" si="3"/>
        <v>Aggregate1-in-10June Monthly System Peak Day100% Cycling3</v>
      </c>
      <c r="G210" s="5">
        <v>6.4896229999999999</v>
      </c>
      <c r="H210" s="5">
        <v>6.4896229999999999</v>
      </c>
      <c r="I210" s="5">
        <v>64.371700000000004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>
        <v>10695</v>
      </c>
      <c r="P210" t="s">
        <v>60</v>
      </c>
      <c r="Q210" t="s">
        <v>58</v>
      </c>
    </row>
    <row r="211" spans="1:17" x14ac:dyDescent="0.25">
      <c r="A211" s="4" t="s">
        <v>30</v>
      </c>
      <c r="B211" s="5" t="s">
        <v>38</v>
      </c>
      <c r="C211" t="s">
        <v>50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5">
        <v>0.17661019999999999</v>
      </c>
      <c r="H211" s="5">
        <v>0.17661019999999999</v>
      </c>
      <c r="I211" s="5">
        <v>64.043499999999995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>
        <v>12331</v>
      </c>
      <c r="P211" t="s">
        <v>60</v>
      </c>
      <c r="Q211" t="s">
        <v>58</v>
      </c>
    </row>
    <row r="212" spans="1:17" x14ac:dyDescent="0.25">
      <c r="A212" s="4" t="s">
        <v>28</v>
      </c>
      <c r="B212" s="5" t="s">
        <v>38</v>
      </c>
      <c r="C212" t="s">
        <v>50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5">
        <v>0.72495100000000001</v>
      </c>
      <c r="H212" s="5">
        <v>0.72495100000000001</v>
      </c>
      <c r="I212" s="5">
        <v>64.043499999999995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>
        <v>12331</v>
      </c>
      <c r="P212" t="s">
        <v>60</v>
      </c>
      <c r="Q212" t="s">
        <v>58</v>
      </c>
    </row>
    <row r="213" spans="1:17" x14ac:dyDescent="0.25">
      <c r="A213" s="4" t="s">
        <v>29</v>
      </c>
      <c r="B213" s="5" t="s">
        <v>38</v>
      </c>
      <c r="C213" t="s">
        <v>50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5">
        <v>0.61979969999999995</v>
      </c>
      <c r="H213" s="5">
        <v>0.61979969999999995</v>
      </c>
      <c r="I213" s="5">
        <v>64.043499999999995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>
        <v>12331</v>
      </c>
      <c r="P213" t="s">
        <v>60</v>
      </c>
      <c r="Q213" t="s">
        <v>58</v>
      </c>
    </row>
    <row r="214" spans="1:17" x14ac:dyDescent="0.25">
      <c r="A214" s="4" t="s">
        <v>43</v>
      </c>
      <c r="B214" s="5" t="s">
        <v>38</v>
      </c>
      <c r="C214" t="s">
        <v>50</v>
      </c>
      <c r="D214" t="s">
        <v>31</v>
      </c>
      <c r="E214">
        <v>3</v>
      </c>
      <c r="F214" t="str">
        <f t="shared" si="3"/>
        <v>Aggregate1-in-10June Monthly System Peak Day50% Cycling3</v>
      </c>
      <c r="G214" s="5">
        <v>8.9393709999999995</v>
      </c>
      <c r="H214" s="5">
        <v>8.9393709999999995</v>
      </c>
      <c r="I214" s="5">
        <v>64.043499999999995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>
        <v>12331</v>
      </c>
      <c r="P214" t="s">
        <v>60</v>
      </c>
      <c r="Q214" t="s">
        <v>58</v>
      </c>
    </row>
    <row r="215" spans="1:17" x14ac:dyDescent="0.25">
      <c r="A215" s="4" t="s">
        <v>30</v>
      </c>
      <c r="B215" s="5" t="s">
        <v>38</v>
      </c>
      <c r="C215" t="s">
        <v>50</v>
      </c>
      <c r="D215" t="s">
        <v>26</v>
      </c>
      <c r="E215">
        <v>3</v>
      </c>
      <c r="F215" t="str">
        <f t="shared" si="3"/>
        <v>Average Per Ton1-in-10June Monthly System Peak DayAll3</v>
      </c>
      <c r="G215" s="5">
        <v>0.15746560000000001</v>
      </c>
      <c r="H215" s="5">
        <v>0.15746560000000001</v>
      </c>
      <c r="I215" s="5">
        <v>64.195999999999998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>
        <v>23026</v>
      </c>
      <c r="P215" t="s">
        <v>60</v>
      </c>
      <c r="Q215" t="s">
        <v>58</v>
      </c>
    </row>
    <row r="216" spans="1:17" x14ac:dyDescent="0.25">
      <c r="A216" s="4" t="s">
        <v>28</v>
      </c>
      <c r="B216" s="5" t="s">
        <v>38</v>
      </c>
      <c r="C216" t="s">
        <v>50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5">
        <v>0.6739271</v>
      </c>
      <c r="H216" s="5">
        <v>0.6739271</v>
      </c>
      <c r="I216" s="5">
        <v>64.195999999999998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>
        <v>23026</v>
      </c>
      <c r="P216" t="s">
        <v>60</v>
      </c>
      <c r="Q216" t="s">
        <v>58</v>
      </c>
    </row>
    <row r="217" spans="1:17" x14ac:dyDescent="0.25">
      <c r="A217" s="4" t="s">
        <v>29</v>
      </c>
      <c r="B217" s="5" t="s">
        <v>38</v>
      </c>
      <c r="C217" t="s">
        <v>50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5">
        <v>0.56167089999999997</v>
      </c>
      <c r="H217" s="5">
        <v>0.56167089999999997</v>
      </c>
      <c r="I217" s="5">
        <v>64.195999999999998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>
        <v>23026</v>
      </c>
      <c r="P217" t="s">
        <v>60</v>
      </c>
      <c r="Q217" t="s">
        <v>58</v>
      </c>
    </row>
    <row r="218" spans="1:17" x14ac:dyDescent="0.25">
      <c r="A218" s="4" t="s">
        <v>43</v>
      </c>
      <c r="B218" s="5" t="s">
        <v>38</v>
      </c>
      <c r="C218" t="s">
        <v>50</v>
      </c>
      <c r="D218" t="s">
        <v>26</v>
      </c>
      <c r="E218">
        <v>3</v>
      </c>
      <c r="F218" t="str">
        <f t="shared" si="3"/>
        <v>Aggregate1-in-10June Monthly System Peak DayAll3</v>
      </c>
      <c r="G218" s="5">
        <v>15.517849999999999</v>
      </c>
      <c r="H218" s="5">
        <v>15.517849999999999</v>
      </c>
      <c r="I218" s="5">
        <v>64.195999999999998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>
        <v>23026</v>
      </c>
      <c r="P218" t="s">
        <v>60</v>
      </c>
      <c r="Q218" t="s">
        <v>58</v>
      </c>
    </row>
    <row r="219" spans="1:17" x14ac:dyDescent="0.25">
      <c r="A219" s="4" t="s">
        <v>30</v>
      </c>
      <c r="B219" s="5" t="s">
        <v>38</v>
      </c>
      <c r="C219" t="s">
        <v>51</v>
      </c>
      <c r="D219" t="s">
        <v>59</v>
      </c>
      <c r="E219">
        <v>3</v>
      </c>
      <c r="F219" t="str">
        <f t="shared" si="3"/>
        <v>Average Per Ton1-in-10May Monthly System Peak Day100% Cycling3</v>
      </c>
      <c r="G219" s="5">
        <v>0.13614960000000001</v>
      </c>
      <c r="H219" s="5">
        <v>0.13614960000000001</v>
      </c>
      <c r="I219" s="5">
        <v>64.258700000000005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>
        <v>10695</v>
      </c>
      <c r="P219" t="s">
        <v>60</v>
      </c>
      <c r="Q219" t="s">
        <v>58</v>
      </c>
    </row>
    <row r="220" spans="1:17" x14ac:dyDescent="0.25">
      <c r="A220" s="4" t="s">
        <v>28</v>
      </c>
      <c r="B220" s="5" t="s">
        <v>38</v>
      </c>
      <c r="C220" t="s">
        <v>51</v>
      </c>
      <c r="D220" t="s">
        <v>59</v>
      </c>
      <c r="E220">
        <v>3</v>
      </c>
      <c r="F220" t="str">
        <f t="shared" si="3"/>
        <v>Average Per Premise1-in-10May Monthly System Peak Day100% Cycling3</v>
      </c>
      <c r="G220" s="5">
        <v>0.61017290000000002</v>
      </c>
      <c r="H220" s="5">
        <v>0.61017290000000002</v>
      </c>
      <c r="I220" s="5">
        <v>64.258700000000005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>
        <v>10695</v>
      </c>
      <c r="P220" t="s">
        <v>60</v>
      </c>
      <c r="Q220" t="s">
        <v>58</v>
      </c>
    </row>
    <row r="221" spans="1:17" x14ac:dyDescent="0.25">
      <c r="A221" s="4" t="s">
        <v>29</v>
      </c>
      <c r="B221" s="5" t="s">
        <v>38</v>
      </c>
      <c r="C221" t="s">
        <v>51</v>
      </c>
      <c r="D221" t="s">
        <v>59</v>
      </c>
      <c r="E221">
        <v>3</v>
      </c>
      <c r="F221" t="str">
        <f t="shared" si="3"/>
        <v>Average Per Device1-in-10May Monthly System Peak Day100% Cycling3</v>
      </c>
      <c r="G221" s="5">
        <v>0.49419160000000001</v>
      </c>
      <c r="H221" s="5">
        <v>0.49419150000000001</v>
      </c>
      <c r="I221" s="5">
        <v>64.258700000000005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>
        <v>10695</v>
      </c>
      <c r="P221" t="s">
        <v>60</v>
      </c>
      <c r="Q221" t="s">
        <v>58</v>
      </c>
    </row>
    <row r="222" spans="1:17" x14ac:dyDescent="0.25">
      <c r="A222" s="4" t="s">
        <v>43</v>
      </c>
      <c r="B222" s="5" t="s">
        <v>38</v>
      </c>
      <c r="C222" t="s">
        <v>51</v>
      </c>
      <c r="D222" t="s">
        <v>59</v>
      </c>
      <c r="E222">
        <v>3</v>
      </c>
      <c r="F222" t="str">
        <f t="shared" si="3"/>
        <v>Aggregate1-in-10May Monthly System Peak Day100% Cycling3</v>
      </c>
      <c r="G222" s="5">
        <v>6.5258000000000003</v>
      </c>
      <c r="H222" s="5">
        <v>6.5257990000000001</v>
      </c>
      <c r="I222" s="5">
        <v>64.258700000000005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>
        <v>10695</v>
      </c>
      <c r="P222" t="s">
        <v>60</v>
      </c>
      <c r="Q222" t="s">
        <v>58</v>
      </c>
    </row>
    <row r="223" spans="1:17" x14ac:dyDescent="0.25">
      <c r="A223" s="4" t="s">
        <v>30</v>
      </c>
      <c r="B223" s="5" t="s">
        <v>38</v>
      </c>
      <c r="C223" t="s">
        <v>51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5">
        <v>0.17805679999999999</v>
      </c>
      <c r="H223" s="5">
        <v>0.17805679999999999</v>
      </c>
      <c r="I223" s="5">
        <v>63.990099999999998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>
        <v>12331</v>
      </c>
      <c r="P223" t="s">
        <v>60</v>
      </c>
      <c r="Q223" t="s">
        <v>58</v>
      </c>
    </row>
    <row r="224" spans="1:17" x14ac:dyDescent="0.25">
      <c r="A224" s="4" t="s">
        <v>28</v>
      </c>
      <c r="B224" s="5" t="s">
        <v>38</v>
      </c>
      <c r="C224" t="s">
        <v>51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5">
        <v>0.73088909999999996</v>
      </c>
      <c r="H224" s="5">
        <v>0.73088909999999996</v>
      </c>
      <c r="I224" s="5">
        <v>63.990099999999998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>
        <v>12331</v>
      </c>
      <c r="P224" t="s">
        <v>60</v>
      </c>
      <c r="Q224" t="s">
        <v>58</v>
      </c>
    </row>
    <row r="225" spans="1:17" x14ac:dyDescent="0.25">
      <c r="A225" s="4" t="s">
        <v>29</v>
      </c>
      <c r="B225" s="5" t="s">
        <v>38</v>
      </c>
      <c r="C225" t="s">
        <v>51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5">
        <v>0.6248764</v>
      </c>
      <c r="H225" s="5">
        <v>0.6248764</v>
      </c>
      <c r="I225" s="5">
        <v>63.990099999999998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>
        <v>12331</v>
      </c>
      <c r="P225" t="s">
        <v>60</v>
      </c>
      <c r="Q225" t="s">
        <v>58</v>
      </c>
    </row>
    <row r="226" spans="1:17" x14ac:dyDescent="0.25">
      <c r="A226" s="4" t="s">
        <v>43</v>
      </c>
      <c r="B226" s="5" t="s">
        <v>38</v>
      </c>
      <c r="C226" t="s">
        <v>51</v>
      </c>
      <c r="D226" t="s">
        <v>31</v>
      </c>
      <c r="E226">
        <v>3</v>
      </c>
      <c r="F226" t="str">
        <f t="shared" si="3"/>
        <v>Aggregate1-in-10May Monthly System Peak Day50% Cycling3</v>
      </c>
      <c r="G226" s="5">
        <v>9.0125930000000007</v>
      </c>
      <c r="H226" s="5">
        <v>9.0125930000000007</v>
      </c>
      <c r="I226" s="5">
        <v>63.990099999999998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>
        <v>12331</v>
      </c>
      <c r="P226" t="s">
        <v>60</v>
      </c>
      <c r="Q226" t="s">
        <v>58</v>
      </c>
    </row>
    <row r="227" spans="1:17" x14ac:dyDescent="0.25">
      <c r="A227" s="4" t="s">
        <v>30</v>
      </c>
      <c r="B227" s="5" t="s">
        <v>38</v>
      </c>
      <c r="C227" t="s">
        <v>51</v>
      </c>
      <c r="D227" t="s">
        <v>26</v>
      </c>
      <c r="E227">
        <v>3</v>
      </c>
      <c r="F227" t="str">
        <f t="shared" si="3"/>
        <v>Average Per Ton1-in-10May Monthly System Peak DayAll3</v>
      </c>
      <c r="G227" s="5">
        <v>0.15859090000000001</v>
      </c>
      <c r="H227" s="5">
        <v>0.15859090000000001</v>
      </c>
      <c r="I227" s="5">
        <v>64.114900000000006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>
        <v>23026</v>
      </c>
      <c r="P227" t="s">
        <v>60</v>
      </c>
      <c r="Q227" t="s">
        <v>58</v>
      </c>
    </row>
    <row r="228" spans="1:17" x14ac:dyDescent="0.25">
      <c r="A228" s="4" t="s">
        <v>28</v>
      </c>
      <c r="B228" s="5" t="s">
        <v>38</v>
      </c>
      <c r="C228" t="s">
        <v>51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5">
        <v>0.67874290000000004</v>
      </c>
      <c r="H228" s="5">
        <v>0.67874290000000004</v>
      </c>
      <c r="I228" s="5">
        <v>64.114900000000006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>
        <v>23026</v>
      </c>
      <c r="P228" t="s">
        <v>60</v>
      </c>
      <c r="Q228" t="s">
        <v>58</v>
      </c>
    </row>
    <row r="229" spans="1:17" x14ac:dyDescent="0.25">
      <c r="A229" s="4" t="s">
        <v>29</v>
      </c>
      <c r="B229" s="5" t="s">
        <v>38</v>
      </c>
      <c r="C229" t="s">
        <v>51</v>
      </c>
      <c r="D229" t="s">
        <v>26</v>
      </c>
      <c r="E229">
        <v>3</v>
      </c>
      <c r="F229" t="str">
        <f t="shared" si="3"/>
        <v>Average Per Device1-in-10May Monthly System Peak DayAll3</v>
      </c>
      <c r="G229" s="5">
        <v>0.56568459999999998</v>
      </c>
      <c r="H229" s="5">
        <v>0.56568459999999998</v>
      </c>
      <c r="I229" s="5">
        <v>64.114900000000006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>
        <v>23026</v>
      </c>
      <c r="P229" t="s">
        <v>60</v>
      </c>
      <c r="Q229" t="s">
        <v>58</v>
      </c>
    </row>
    <row r="230" spans="1:17" x14ac:dyDescent="0.25">
      <c r="A230" s="4" t="s">
        <v>43</v>
      </c>
      <c r="B230" s="5" t="s">
        <v>38</v>
      </c>
      <c r="C230" t="s">
        <v>51</v>
      </c>
      <c r="D230" t="s">
        <v>26</v>
      </c>
      <c r="E230">
        <v>3</v>
      </c>
      <c r="F230" t="str">
        <f t="shared" si="3"/>
        <v>Aggregate1-in-10May Monthly System Peak DayAll3</v>
      </c>
      <c r="G230" s="5">
        <v>15.628729999999999</v>
      </c>
      <c r="H230" s="5">
        <v>15.628729999999999</v>
      </c>
      <c r="I230" s="5">
        <v>64.114900000000006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>
        <v>23026</v>
      </c>
      <c r="P230" t="s">
        <v>60</v>
      </c>
      <c r="Q230" t="s">
        <v>58</v>
      </c>
    </row>
    <row r="231" spans="1:17" x14ac:dyDescent="0.25">
      <c r="A231" s="4" t="s">
        <v>30</v>
      </c>
      <c r="B231" s="5" t="s">
        <v>38</v>
      </c>
      <c r="C231" t="s">
        <v>52</v>
      </c>
      <c r="D231" t="s">
        <v>59</v>
      </c>
      <c r="E231">
        <v>3</v>
      </c>
      <c r="F231" t="str">
        <f t="shared" si="3"/>
        <v>Average Per Ton1-in-10October Monthly System Peak Day100% Cycling3</v>
      </c>
      <c r="G231" s="5">
        <v>0.14538200000000001</v>
      </c>
      <c r="H231" s="5">
        <v>0.14538200000000001</v>
      </c>
      <c r="I231" s="5">
        <v>69.337999999999994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>
        <v>10695</v>
      </c>
      <c r="P231" t="s">
        <v>60</v>
      </c>
      <c r="Q231" t="s">
        <v>58</v>
      </c>
    </row>
    <row r="232" spans="1:17" x14ac:dyDescent="0.25">
      <c r="A232" s="4" t="s">
        <v>28</v>
      </c>
      <c r="B232" s="5" t="s">
        <v>38</v>
      </c>
      <c r="C232" t="s">
        <v>52</v>
      </c>
      <c r="D232" t="s">
        <v>59</v>
      </c>
      <c r="E232">
        <v>3</v>
      </c>
      <c r="F232" t="str">
        <f t="shared" si="3"/>
        <v>Average Per Premise1-in-10October Monthly System Peak Day100% Cycling3</v>
      </c>
      <c r="G232" s="5">
        <v>0.65154920000000005</v>
      </c>
      <c r="H232" s="5">
        <v>0.65154920000000005</v>
      </c>
      <c r="I232" s="5">
        <v>69.337999999999994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>
        <v>10695</v>
      </c>
      <c r="P232" t="s">
        <v>60</v>
      </c>
      <c r="Q232" t="s">
        <v>58</v>
      </c>
    </row>
    <row r="233" spans="1:17" x14ac:dyDescent="0.25">
      <c r="A233" s="4" t="s">
        <v>29</v>
      </c>
      <c r="B233" s="5" t="s">
        <v>38</v>
      </c>
      <c r="C233" t="s">
        <v>52</v>
      </c>
      <c r="D233" t="s">
        <v>59</v>
      </c>
      <c r="E233">
        <v>3</v>
      </c>
      <c r="F233" t="str">
        <f t="shared" si="3"/>
        <v>Average Per Device1-in-10October Monthly System Peak Day100% Cycling3</v>
      </c>
      <c r="G233" s="5">
        <v>0.52770300000000003</v>
      </c>
      <c r="H233" s="5">
        <v>0.52770309999999998</v>
      </c>
      <c r="I233" s="5">
        <v>69.337999999999994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>
        <v>10695</v>
      </c>
      <c r="P233" t="s">
        <v>60</v>
      </c>
      <c r="Q233" t="s">
        <v>58</v>
      </c>
    </row>
    <row r="234" spans="1:17" x14ac:dyDescent="0.25">
      <c r="A234" s="4" t="s">
        <v>43</v>
      </c>
      <c r="B234" s="5" t="s">
        <v>38</v>
      </c>
      <c r="C234" t="s">
        <v>52</v>
      </c>
      <c r="D234" t="s">
        <v>59</v>
      </c>
      <c r="E234">
        <v>3</v>
      </c>
      <c r="F234" t="str">
        <f t="shared" si="3"/>
        <v>Aggregate1-in-10October Monthly System Peak Day100% Cycling3</v>
      </c>
      <c r="G234" s="5">
        <v>6.9683190000000002</v>
      </c>
      <c r="H234" s="5">
        <v>6.9683190000000002</v>
      </c>
      <c r="I234" s="5">
        <v>69.337999999999994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>
        <v>10695</v>
      </c>
      <c r="P234" t="s">
        <v>60</v>
      </c>
      <c r="Q234" t="s">
        <v>58</v>
      </c>
    </row>
    <row r="235" spans="1:17" x14ac:dyDescent="0.25">
      <c r="A235" s="4" t="s">
        <v>30</v>
      </c>
      <c r="B235" s="5" t="s">
        <v>38</v>
      </c>
      <c r="C235" t="s">
        <v>52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5">
        <v>0.18777949999999999</v>
      </c>
      <c r="H235" s="5">
        <v>0.18777949999999999</v>
      </c>
      <c r="I235" s="5">
        <v>69.159599999999998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>
        <v>12331</v>
      </c>
      <c r="P235" t="s">
        <v>60</v>
      </c>
      <c r="Q235" t="s">
        <v>58</v>
      </c>
    </row>
    <row r="236" spans="1:17" x14ac:dyDescent="0.25">
      <c r="A236" s="4" t="s">
        <v>28</v>
      </c>
      <c r="B236" s="5" t="s">
        <v>38</v>
      </c>
      <c r="C236" t="s">
        <v>52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5">
        <v>0.77079920000000002</v>
      </c>
      <c r="H236" s="5">
        <v>0.77079920000000002</v>
      </c>
      <c r="I236" s="5">
        <v>69.159599999999998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>
        <v>12331</v>
      </c>
      <c r="P236" t="s">
        <v>60</v>
      </c>
      <c r="Q236" t="s">
        <v>58</v>
      </c>
    </row>
    <row r="237" spans="1:17" x14ac:dyDescent="0.25">
      <c r="A237" s="4" t="s">
        <v>29</v>
      </c>
      <c r="B237" s="5" t="s">
        <v>38</v>
      </c>
      <c r="C237" t="s">
        <v>52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5">
        <v>0.65899770000000002</v>
      </c>
      <c r="H237" s="5">
        <v>0.65899770000000002</v>
      </c>
      <c r="I237" s="5">
        <v>69.159599999999998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>
        <v>12331</v>
      </c>
      <c r="P237" t="s">
        <v>60</v>
      </c>
      <c r="Q237" t="s">
        <v>58</v>
      </c>
    </row>
    <row r="238" spans="1:17" x14ac:dyDescent="0.25">
      <c r="A238" s="4" t="s">
        <v>43</v>
      </c>
      <c r="B238" s="5" t="s">
        <v>38</v>
      </c>
      <c r="C238" t="s">
        <v>52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5">
        <v>9.5047250000000005</v>
      </c>
      <c r="H238" s="5">
        <v>9.5047239999999995</v>
      </c>
      <c r="I238" s="5">
        <v>69.159599999999998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>
        <v>12331</v>
      </c>
      <c r="P238" t="s">
        <v>60</v>
      </c>
      <c r="Q238" t="s">
        <v>58</v>
      </c>
    </row>
    <row r="239" spans="1:17" x14ac:dyDescent="0.25">
      <c r="A239" s="4" t="s">
        <v>30</v>
      </c>
      <c r="B239" s="5" t="s">
        <v>38</v>
      </c>
      <c r="C239" t="s">
        <v>52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5">
        <v>0.16808590000000001</v>
      </c>
      <c r="H239" s="5">
        <v>0.16808590000000001</v>
      </c>
      <c r="I239" s="5">
        <v>69.242400000000004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>
        <v>23026</v>
      </c>
      <c r="P239" t="s">
        <v>60</v>
      </c>
      <c r="Q239" t="s">
        <v>58</v>
      </c>
    </row>
    <row r="240" spans="1:17" x14ac:dyDescent="0.25">
      <c r="A240" s="4" t="s">
        <v>28</v>
      </c>
      <c r="B240" s="5" t="s">
        <v>38</v>
      </c>
      <c r="C240" t="s">
        <v>52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5">
        <v>0.71938000000000002</v>
      </c>
      <c r="H240" s="5">
        <v>0.71937989999999996</v>
      </c>
      <c r="I240" s="5">
        <v>69.242400000000004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>
        <v>23026</v>
      </c>
      <c r="P240" t="s">
        <v>60</v>
      </c>
      <c r="Q240" t="s">
        <v>58</v>
      </c>
    </row>
    <row r="241" spans="1:17" x14ac:dyDescent="0.25">
      <c r="A241" s="4" t="s">
        <v>29</v>
      </c>
      <c r="B241" s="5" t="s">
        <v>38</v>
      </c>
      <c r="C241" t="s">
        <v>52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5">
        <v>0.59955270000000005</v>
      </c>
      <c r="H241" s="5">
        <v>0.59955270000000005</v>
      </c>
      <c r="I241" s="5">
        <v>69.242400000000004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>
        <v>23026</v>
      </c>
      <c r="P241" t="s">
        <v>60</v>
      </c>
      <c r="Q241" t="s">
        <v>58</v>
      </c>
    </row>
    <row r="242" spans="1:17" x14ac:dyDescent="0.25">
      <c r="A242" s="4" t="s">
        <v>43</v>
      </c>
      <c r="B242" s="5" t="s">
        <v>38</v>
      </c>
      <c r="C242" t="s">
        <v>52</v>
      </c>
      <c r="D242" t="s">
        <v>26</v>
      </c>
      <c r="E242">
        <v>3</v>
      </c>
      <c r="F242" t="str">
        <f t="shared" si="3"/>
        <v>Aggregate1-in-10October Monthly System Peak DayAll3</v>
      </c>
      <c r="G242" s="5">
        <v>16.564440000000001</v>
      </c>
      <c r="H242" s="5">
        <v>16.564440000000001</v>
      </c>
      <c r="I242" s="5">
        <v>69.242400000000004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>
        <v>23026</v>
      </c>
      <c r="P242" t="s">
        <v>60</v>
      </c>
      <c r="Q242" t="s">
        <v>58</v>
      </c>
    </row>
    <row r="243" spans="1:17" x14ac:dyDescent="0.25">
      <c r="A243" s="4" t="s">
        <v>30</v>
      </c>
      <c r="B243" s="5" t="s">
        <v>38</v>
      </c>
      <c r="C243" t="s">
        <v>53</v>
      </c>
      <c r="D243" t="s">
        <v>59</v>
      </c>
      <c r="E243">
        <v>3</v>
      </c>
      <c r="F243" t="str">
        <f t="shared" si="3"/>
        <v>Average Per Ton1-in-10September Monthly System Peak Day100% Cycling3</v>
      </c>
      <c r="G243" s="5">
        <v>0.19141259999999999</v>
      </c>
      <c r="H243" s="5">
        <v>0.19141259999999999</v>
      </c>
      <c r="I243" s="5">
        <v>72.226100000000002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>
        <v>10695</v>
      </c>
      <c r="P243" t="s">
        <v>60</v>
      </c>
      <c r="Q243" t="s">
        <v>58</v>
      </c>
    </row>
    <row r="244" spans="1:17" x14ac:dyDescent="0.25">
      <c r="A244" s="4" t="s">
        <v>28</v>
      </c>
      <c r="B244" s="5" t="s">
        <v>38</v>
      </c>
      <c r="C244" t="s">
        <v>53</v>
      </c>
      <c r="D244" t="s">
        <v>59</v>
      </c>
      <c r="E244">
        <v>3</v>
      </c>
      <c r="F244" t="str">
        <f t="shared" si="3"/>
        <v>Average Per Premise1-in-10September Monthly System Peak Day100% Cycling3</v>
      </c>
      <c r="G244" s="5">
        <v>0.85784170000000004</v>
      </c>
      <c r="H244" s="5">
        <v>0.85784170000000004</v>
      </c>
      <c r="I244" s="5">
        <v>72.226100000000002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>
        <v>10695</v>
      </c>
      <c r="P244" t="s">
        <v>60</v>
      </c>
      <c r="Q244" t="s">
        <v>58</v>
      </c>
    </row>
    <row r="245" spans="1:17" x14ac:dyDescent="0.25">
      <c r="A245" s="4" t="s">
        <v>29</v>
      </c>
      <c r="B245" s="5" t="s">
        <v>38</v>
      </c>
      <c r="C245" t="s">
        <v>53</v>
      </c>
      <c r="D245" t="s">
        <v>59</v>
      </c>
      <c r="E245">
        <v>3</v>
      </c>
      <c r="F245" t="str">
        <f t="shared" si="3"/>
        <v>Average Per Device1-in-10September Monthly System Peak Day100% Cycling3</v>
      </c>
      <c r="G245" s="5">
        <v>0.6947835</v>
      </c>
      <c r="H245" s="5">
        <v>0.69478359999999995</v>
      </c>
      <c r="I245" s="5">
        <v>72.226100000000002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>
        <v>10695</v>
      </c>
      <c r="P245" t="s">
        <v>60</v>
      </c>
      <c r="Q245" t="s">
        <v>58</v>
      </c>
    </row>
    <row r="246" spans="1:17" x14ac:dyDescent="0.25">
      <c r="A246" s="4" t="s">
        <v>43</v>
      </c>
      <c r="B246" s="5" t="s">
        <v>38</v>
      </c>
      <c r="C246" t="s">
        <v>53</v>
      </c>
      <c r="D246" t="s">
        <v>59</v>
      </c>
      <c r="E246">
        <v>3</v>
      </c>
      <c r="F246" t="str">
        <f t="shared" si="3"/>
        <v>Aggregate1-in-10September Monthly System Peak Day100% Cycling3</v>
      </c>
      <c r="G246" s="5">
        <v>9.1746169999999996</v>
      </c>
      <c r="H246" s="5">
        <v>9.1746169999999996</v>
      </c>
      <c r="I246" s="5">
        <v>72.226100000000002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>
        <v>10695</v>
      </c>
      <c r="P246" t="s">
        <v>60</v>
      </c>
      <c r="Q246" t="s">
        <v>58</v>
      </c>
    </row>
    <row r="247" spans="1:17" x14ac:dyDescent="0.25">
      <c r="A247" s="4" t="s">
        <v>30</v>
      </c>
      <c r="B247" s="5" t="s">
        <v>38</v>
      </c>
      <c r="C247" t="s">
        <v>53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5">
        <v>0.24462690000000001</v>
      </c>
      <c r="H247" s="5">
        <v>0.24462690000000001</v>
      </c>
      <c r="I247" s="5">
        <v>72.106700000000004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>
        <v>12331</v>
      </c>
      <c r="P247" t="s">
        <v>60</v>
      </c>
      <c r="Q247" t="s">
        <v>58</v>
      </c>
    </row>
    <row r="248" spans="1:17" x14ac:dyDescent="0.25">
      <c r="A248" s="4" t="s">
        <v>28</v>
      </c>
      <c r="B248" s="5" t="s">
        <v>38</v>
      </c>
      <c r="C248" t="s">
        <v>53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5">
        <v>1.0041469999999999</v>
      </c>
      <c r="H248" s="5">
        <v>1.0041469999999999</v>
      </c>
      <c r="I248" s="5">
        <v>72.106700000000004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>
        <v>12331</v>
      </c>
      <c r="P248" t="s">
        <v>60</v>
      </c>
      <c r="Q248" t="s">
        <v>58</v>
      </c>
    </row>
    <row r="249" spans="1:17" x14ac:dyDescent="0.25">
      <c r="A249" s="4" t="s">
        <v>29</v>
      </c>
      <c r="B249" s="5" t="s">
        <v>38</v>
      </c>
      <c r="C249" t="s">
        <v>53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5">
        <v>0.85849920000000002</v>
      </c>
      <c r="H249" s="5">
        <v>0.85849920000000002</v>
      </c>
      <c r="I249" s="5">
        <v>72.106700000000004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>
        <v>12331</v>
      </c>
      <c r="P249" t="s">
        <v>60</v>
      </c>
      <c r="Q249" t="s">
        <v>58</v>
      </c>
    </row>
    <row r="250" spans="1:17" x14ac:dyDescent="0.25">
      <c r="A250" s="4" t="s">
        <v>43</v>
      </c>
      <c r="B250" s="5" t="s">
        <v>38</v>
      </c>
      <c r="C250" t="s">
        <v>53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5">
        <v>12.38213</v>
      </c>
      <c r="H250" s="5">
        <v>12.38213</v>
      </c>
      <c r="I250" s="5">
        <v>72.106700000000004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>
        <v>12331</v>
      </c>
      <c r="P250" t="s">
        <v>60</v>
      </c>
      <c r="Q250" t="s">
        <v>58</v>
      </c>
    </row>
    <row r="251" spans="1:17" x14ac:dyDescent="0.25">
      <c r="A251" s="4" t="s">
        <v>30</v>
      </c>
      <c r="B251" s="5" t="s">
        <v>38</v>
      </c>
      <c r="C251" t="s">
        <v>53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5">
        <v>0.21990889999999999</v>
      </c>
      <c r="H251" s="5">
        <v>0.21990889999999999</v>
      </c>
      <c r="I251" s="5">
        <v>72.162199999999999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>
        <v>23026</v>
      </c>
      <c r="P251" t="s">
        <v>60</v>
      </c>
      <c r="Q251" t="s">
        <v>58</v>
      </c>
    </row>
    <row r="252" spans="1:17" x14ac:dyDescent="0.25">
      <c r="A252" s="4" t="s">
        <v>28</v>
      </c>
      <c r="B252" s="5" t="s">
        <v>38</v>
      </c>
      <c r="C252" t="s">
        <v>53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5">
        <v>0.94117390000000001</v>
      </c>
      <c r="H252" s="5">
        <v>0.94117390000000001</v>
      </c>
      <c r="I252" s="5">
        <v>72.162199999999999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>
        <v>23026</v>
      </c>
      <c r="P252" t="s">
        <v>60</v>
      </c>
      <c r="Q252" t="s">
        <v>58</v>
      </c>
    </row>
    <row r="253" spans="1:17" x14ac:dyDescent="0.25">
      <c r="A253" s="4" t="s">
        <v>29</v>
      </c>
      <c r="B253" s="5" t="s">
        <v>38</v>
      </c>
      <c r="C253" t="s">
        <v>53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5">
        <v>0.78440240000000006</v>
      </c>
      <c r="H253" s="5">
        <v>0.78440240000000006</v>
      </c>
      <c r="I253" s="5">
        <v>72.162199999999999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>
        <v>23026</v>
      </c>
      <c r="P253" t="s">
        <v>60</v>
      </c>
      <c r="Q253" t="s">
        <v>58</v>
      </c>
    </row>
    <row r="254" spans="1:17" x14ac:dyDescent="0.25">
      <c r="A254" s="4" t="s">
        <v>43</v>
      </c>
      <c r="B254" s="5" t="s">
        <v>38</v>
      </c>
      <c r="C254" t="s">
        <v>53</v>
      </c>
      <c r="D254" t="s">
        <v>26</v>
      </c>
      <c r="E254">
        <v>3</v>
      </c>
      <c r="F254" t="str">
        <f t="shared" si="3"/>
        <v>Aggregate1-in-10September Monthly System Peak DayAll3</v>
      </c>
      <c r="G254" s="5">
        <v>21.671469999999999</v>
      </c>
      <c r="H254" s="5">
        <v>21.671469999999999</v>
      </c>
      <c r="I254" s="5">
        <v>72.162199999999999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>
        <v>23026</v>
      </c>
      <c r="P254" t="s">
        <v>60</v>
      </c>
      <c r="Q254" t="s">
        <v>58</v>
      </c>
    </row>
    <row r="255" spans="1:17" x14ac:dyDescent="0.25">
      <c r="A255" s="4" t="s">
        <v>30</v>
      </c>
      <c r="B255" s="5" t="s">
        <v>38</v>
      </c>
      <c r="C255" t="s">
        <v>48</v>
      </c>
      <c r="D255" t="s">
        <v>59</v>
      </c>
      <c r="E255">
        <v>4</v>
      </c>
      <c r="F255" t="str">
        <f t="shared" si="3"/>
        <v>Average Per Ton1-in-10August Monthly System Peak Day100% Cycling4</v>
      </c>
      <c r="G255" s="5">
        <v>0.1480968</v>
      </c>
      <c r="H255" s="5">
        <v>0.1480968</v>
      </c>
      <c r="I255" s="5">
        <v>70.149000000000001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>
        <v>10695</v>
      </c>
      <c r="P255" t="s">
        <v>60</v>
      </c>
      <c r="Q255" t="s">
        <v>58</v>
      </c>
    </row>
    <row r="256" spans="1:17" x14ac:dyDescent="0.25">
      <c r="A256" s="4" t="s">
        <v>28</v>
      </c>
      <c r="B256" s="5" t="s">
        <v>38</v>
      </c>
      <c r="C256" t="s">
        <v>48</v>
      </c>
      <c r="D256" t="s">
        <v>59</v>
      </c>
      <c r="E256">
        <v>4</v>
      </c>
      <c r="F256" t="str">
        <f t="shared" si="3"/>
        <v>Average Per Premise1-in-10August Monthly System Peak Day100% Cycling4</v>
      </c>
      <c r="G256" s="5">
        <v>0.66371590000000003</v>
      </c>
      <c r="H256" s="5">
        <v>0.66371590000000003</v>
      </c>
      <c r="I256" s="5">
        <v>70.149000000000001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>
        <v>10695</v>
      </c>
      <c r="P256" t="s">
        <v>60</v>
      </c>
      <c r="Q256" t="s">
        <v>58</v>
      </c>
    </row>
    <row r="257" spans="1:17" x14ac:dyDescent="0.25">
      <c r="A257" s="4" t="s">
        <v>29</v>
      </c>
      <c r="B257" s="5" t="s">
        <v>38</v>
      </c>
      <c r="C257" t="s">
        <v>48</v>
      </c>
      <c r="D257" t="s">
        <v>59</v>
      </c>
      <c r="E257">
        <v>4</v>
      </c>
      <c r="F257" t="str">
        <f t="shared" si="3"/>
        <v>Average Per Device1-in-10August Monthly System Peak Day100% Cycling4</v>
      </c>
      <c r="G257" s="5">
        <v>0.53755710000000001</v>
      </c>
      <c r="H257" s="5">
        <v>0.53755710000000001</v>
      </c>
      <c r="I257" s="5">
        <v>70.149000000000001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>
        <v>10695</v>
      </c>
      <c r="P257" t="s">
        <v>60</v>
      </c>
      <c r="Q257" t="s">
        <v>58</v>
      </c>
    </row>
    <row r="258" spans="1:17" x14ac:dyDescent="0.25">
      <c r="A258" s="4" t="s">
        <v>43</v>
      </c>
      <c r="B258" s="5" t="s">
        <v>38</v>
      </c>
      <c r="C258" t="s">
        <v>48</v>
      </c>
      <c r="D258" t="s">
        <v>59</v>
      </c>
      <c r="E258">
        <v>4</v>
      </c>
      <c r="F258" t="str">
        <f t="shared" si="3"/>
        <v>Aggregate1-in-10August Monthly System Peak Day100% Cycling4</v>
      </c>
      <c r="G258" s="5">
        <v>7.0984410000000002</v>
      </c>
      <c r="H258" s="5">
        <v>7.0984410000000002</v>
      </c>
      <c r="I258" s="5">
        <v>70.149000000000001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>
        <v>10695</v>
      </c>
      <c r="P258" t="s">
        <v>60</v>
      </c>
      <c r="Q258" t="s">
        <v>58</v>
      </c>
    </row>
    <row r="259" spans="1:17" x14ac:dyDescent="0.25">
      <c r="A259" s="4" t="s">
        <v>30</v>
      </c>
      <c r="B259" s="5" t="s">
        <v>38</v>
      </c>
      <c r="C259" t="s">
        <v>48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5">
        <v>0.1896602</v>
      </c>
      <c r="H259" s="5">
        <v>0.1896602</v>
      </c>
      <c r="I259" s="5">
        <v>69.938400000000001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>
        <v>12331</v>
      </c>
      <c r="P259" t="s">
        <v>60</v>
      </c>
      <c r="Q259" t="s">
        <v>58</v>
      </c>
    </row>
    <row r="260" spans="1:17" x14ac:dyDescent="0.25">
      <c r="A260" s="4" t="s">
        <v>28</v>
      </c>
      <c r="B260" s="5" t="s">
        <v>38</v>
      </c>
      <c r="C260" t="s">
        <v>48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5">
        <v>0.77851899999999996</v>
      </c>
      <c r="H260" s="5">
        <v>0.77851899999999996</v>
      </c>
      <c r="I260" s="5">
        <v>69.938400000000001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>
        <v>12331</v>
      </c>
      <c r="P260" t="s">
        <v>60</v>
      </c>
      <c r="Q260" t="s">
        <v>58</v>
      </c>
    </row>
    <row r="261" spans="1:17" x14ac:dyDescent="0.25">
      <c r="A261" s="4" t="s">
        <v>29</v>
      </c>
      <c r="B261" s="5" t="s">
        <v>38</v>
      </c>
      <c r="C261" t="s">
        <v>48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5">
        <v>0.66559789999999996</v>
      </c>
      <c r="H261" s="5">
        <v>0.66559780000000002</v>
      </c>
      <c r="I261" s="5">
        <v>69.938400000000001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>
        <v>12331</v>
      </c>
      <c r="P261" t="s">
        <v>60</v>
      </c>
      <c r="Q261" t="s">
        <v>58</v>
      </c>
    </row>
    <row r="262" spans="1:17" x14ac:dyDescent="0.25">
      <c r="A262" s="4" t="s">
        <v>43</v>
      </c>
      <c r="B262" s="5" t="s">
        <v>38</v>
      </c>
      <c r="C262" t="s">
        <v>48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5">
        <v>9.5999180000000006</v>
      </c>
      <c r="H262" s="5">
        <v>9.5999180000000006</v>
      </c>
      <c r="I262" s="5">
        <v>69.938400000000001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>
        <v>12331</v>
      </c>
      <c r="P262" t="s">
        <v>60</v>
      </c>
      <c r="Q262" t="s">
        <v>58</v>
      </c>
    </row>
    <row r="263" spans="1:17" x14ac:dyDescent="0.25">
      <c r="A263" s="4" t="s">
        <v>30</v>
      </c>
      <c r="B263" s="5" t="s">
        <v>38</v>
      </c>
      <c r="C263" t="s">
        <v>48</v>
      </c>
      <c r="D263" t="s">
        <v>26</v>
      </c>
      <c r="E263">
        <v>4</v>
      </c>
      <c r="F263" t="str">
        <f t="shared" si="4"/>
        <v>Average Per Ton1-in-10August Monthly System Peak DayAll4</v>
      </c>
      <c r="G263" s="5">
        <v>0.17035400000000001</v>
      </c>
      <c r="H263" s="5">
        <v>0.17035400000000001</v>
      </c>
      <c r="I263" s="5">
        <v>70.036199999999994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>
        <v>23026</v>
      </c>
      <c r="P263" t="s">
        <v>60</v>
      </c>
      <c r="Q263" t="s">
        <v>58</v>
      </c>
    </row>
    <row r="264" spans="1:17" x14ac:dyDescent="0.25">
      <c r="A264" s="4" t="s">
        <v>28</v>
      </c>
      <c r="B264" s="5" t="s">
        <v>38</v>
      </c>
      <c r="C264" t="s">
        <v>48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5">
        <v>0.72908720000000005</v>
      </c>
      <c r="H264" s="5">
        <v>0.72908720000000005</v>
      </c>
      <c r="I264" s="5">
        <v>70.036199999999994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>
        <v>23026</v>
      </c>
      <c r="P264" t="s">
        <v>60</v>
      </c>
      <c r="Q264" t="s">
        <v>58</v>
      </c>
    </row>
    <row r="265" spans="1:17" x14ac:dyDescent="0.25">
      <c r="A265" s="4" t="s">
        <v>29</v>
      </c>
      <c r="B265" s="5" t="s">
        <v>38</v>
      </c>
      <c r="C265" t="s">
        <v>48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5">
        <v>0.60764300000000004</v>
      </c>
      <c r="H265" s="5">
        <v>0.60764300000000004</v>
      </c>
      <c r="I265" s="5">
        <v>70.036199999999994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>
        <v>23026</v>
      </c>
      <c r="P265" t="s">
        <v>60</v>
      </c>
      <c r="Q265" t="s">
        <v>58</v>
      </c>
    </row>
    <row r="266" spans="1:17" x14ac:dyDescent="0.25">
      <c r="A266" s="4" t="s">
        <v>43</v>
      </c>
      <c r="B266" s="5" t="s">
        <v>38</v>
      </c>
      <c r="C266" t="s">
        <v>48</v>
      </c>
      <c r="D266" t="s">
        <v>26</v>
      </c>
      <c r="E266">
        <v>4</v>
      </c>
      <c r="F266" t="str">
        <f t="shared" si="4"/>
        <v>Aggregate1-in-10August Monthly System Peak DayAll4</v>
      </c>
      <c r="G266" s="5">
        <v>16.787960000000002</v>
      </c>
      <c r="H266" s="5">
        <v>16.787960000000002</v>
      </c>
      <c r="I266" s="5">
        <v>70.036199999999994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>
        <v>23026</v>
      </c>
      <c r="P266" t="s">
        <v>60</v>
      </c>
      <c r="Q266" t="s">
        <v>58</v>
      </c>
    </row>
    <row r="267" spans="1:17" x14ac:dyDescent="0.25">
      <c r="A267" s="4" t="s">
        <v>30</v>
      </c>
      <c r="B267" s="5" t="s">
        <v>38</v>
      </c>
      <c r="C267" t="s">
        <v>37</v>
      </c>
      <c r="D267" t="s">
        <v>59</v>
      </c>
      <c r="E267">
        <v>4</v>
      </c>
      <c r="F267" t="str">
        <f t="shared" si="4"/>
        <v>Average Per Ton1-in-10August Typical Event Day100% Cycling4</v>
      </c>
      <c r="G267" s="5">
        <v>0.1451132</v>
      </c>
      <c r="H267" s="5">
        <v>0.1451132</v>
      </c>
      <c r="I267" s="5">
        <v>68.6798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>
        <v>10695</v>
      </c>
      <c r="P267" t="s">
        <v>60</v>
      </c>
      <c r="Q267" t="s">
        <v>58</v>
      </c>
    </row>
    <row r="268" spans="1:17" x14ac:dyDescent="0.25">
      <c r="A268" s="4" t="s">
        <v>28</v>
      </c>
      <c r="B268" s="5" t="s">
        <v>38</v>
      </c>
      <c r="C268" t="s">
        <v>37</v>
      </c>
      <c r="D268" t="s">
        <v>59</v>
      </c>
      <c r="E268">
        <v>4</v>
      </c>
      <c r="F268" t="str">
        <f t="shared" si="4"/>
        <v>Average Per Premise1-in-10August Typical Event Day100% Cycling4</v>
      </c>
      <c r="G268" s="5">
        <v>0.6503447</v>
      </c>
      <c r="H268" s="5">
        <v>0.6503447</v>
      </c>
      <c r="I268" s="5">
        <v>68.6798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>
        <v>10695</v>
      </c>
      <c r="P268" t="s">
        <v>60</v>
      </c>
      <c r="Q268" t="s">
        <v>58</v>
      </c>
    </row>
    <row r="269" spans="1:17" x14ac:dyDescent="0.25">
      <c r="A269" s="4" t="s">
        <v>29</v>
      </c>
      <c r="B269" s="5" t="s">
        <v>38</v>
      </c>
      <c r="C269" t="s">
        <v>37</v>
      </c>
      <c r="D269" t="s">
        <v>59</v>
      </c>
      <c r="E269">
        <v>4</v>
      </c>
      <c r="F269" t="str">
        <f t="shared" si="4"/>
        <v>Average Per Device1-in-10August Typical Event Day100% Cycling4</v>
      </c>
      <c r="G269" s="5">
        <v>0.52672750000000002</v>
      </c>
      <c r="H269" s="5">
        <v>0.52672750000000002</v>
      </c>
      <c r="I269" s="5">
        <v>68.6798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>
        <v>10695</v>
      </c>
      <c r="P269" t="s">
        <v>60</v>
      </c>
      <c r="Q269" t="s">
        <v>58</v>
      </c>
    </row>
    <row r="270" spans="1:17" x14ac:dyDescent="0.25">
      <c r="A270" s="4" t="s">
        <v>43</v>
      </c>
      <c r="B270" s="5" t="s">
        <v>38</v>
      </c>
      <c r="C270" t="s">
        <v>37</v>
      </c>
      <c r="D270" t="s">
        <v>59</v>
      </c>
      <c r="E270">
        <v>4</v>
      </c>
      <c r="F270" t="str">
        <f t="shared" si="4"/>
        <v>Aggregate1-in-10August Typical Event Day100% Cycling4</v>
      </c>
      <c r="G270" s="5">
        <v>6.9554359999999997</v>
      </c>
      <c r="H270" s="5">
        <v>6.9554359999999997</v>
      </c>
      <c r="I270" s="5">
        <v>68.6798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>
        <v>10695</v>
      </c>
      <c r="P270" t="s">
        <v>60</v>
      </c>
      <c r="Q270" t="s">
        <v>58</v>
      </c>
    </row>
    <row r="271" spans="1:17" x14ac:dyDescent="0.25">
      <c r="A271" s="4" t="s">
        <v>30</v>
      </c>
      <c r="B271" s="5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5">
        <v>0.18637699999999999</v>
      </c>
      <c r="H271" s="5">
        <v>0.18637699999999999</v>
      </c>
      <c r="I271" s="5">
        <v>68.4529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>
        <v>12331</v>
      </c>
      <c r="P271" t="s">
        <v>60</v>
      </c>
      <c r="Q271" t="s">
        <v>58</v>
      </c>
    </row>
    <row r="272" spans="1:17" x14ac:dyDescent="0.25">
      <c r="A272" s="4" t="s">
        <v>28</v>
      </c>
      <c r="B272" s="5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5">
        <v>0.76504209999999995</v>
      </c>
      <c r="H272" s="5">
        <v>0.76504209999999995</v>
      </c>
      <c r="I272" s="5">
        <v>68.4529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>
        <v>12331</v>
      </c>
      <c r="P272" t="s">
        <v>60</v>
      </c>
      <c r="Q272" t="s">
        <v>58</v>
      </c>
    </row>
    <row r="273" spans="1:17" x14ac:dyDescent="0.25">
      <c r="A273" s="4" t="s">
        <v>29</v>
      </c>
      <c r="B273" s="5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5">
        <v>0.65407570000000004</v>
      </c>
      <c r="H273" s="5">
        <v>0.65407570000000004</v>
      </c>
      <c r="I273" s="5">
        <v>68.4529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>
        <v>12331</v>
      </c>
      <c r="P273" t="s">
        <v>60</v>
      </c>
      <c r="Q273" t="s">
        <v>58</v>
      </c>
    </row>
    <row r="274" spans="1:17" x14ac:dyDescent="0.25">
      <c r="A274" s="4" t="s">
        <v>43</v>
      </c>
      <c r="B274" s="5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5">
        <v>9.4337339999999994</v>
      </c>
      <c r="H274" s="5">
        <v>9.4337339999999994</v>
      </c>
      <c r="I274" s="5">
        <v>68.4529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>
        <v>12331</v>
      </c>
      <c r="P274" t="s">
        <v>60</v>
      </c>
      <c r="Q274" t="s">
        <v>58</v>
      </c>
    </row>
    <row r="275" spans="1:17" x14ac:dyDescent="0.25">
      <c r="A275" s="4" t="s">
        <v>30</v>
      </c>
      <c r="B275" s="5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5">
        <v>0.16721</v>
      </c>
      <c r="H275" s="5">
        <v>0.16721</v>
      </c>
      <c r="I275" s="5">
        <v>68.558300000000003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>
        <v>23026</v>
      </c>
      <c r="P275" t="s">
        <v>60</v>
      </c>
      <c r="Q275" t="s">
        <v>58</v>
      </c>
    </row>
    <row r="276" spans="1:17" x14ac:dyDescent="0.25">
      <c r="A276" s="4" t="s">
        <v>28</v>
      </c>
      <c r="B276" s="5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5">
        <v>0.71563129999999997</v>
      </c>
      <c r="H276" s="5">
        <v>0.71563129999999997</v>
      </c>
      <c r="I276" s="5">
        <v>68.558300000000003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>
        <v>23026</v>
      </c>
      <c r="P276" t="s">
        <v>60</v>
      </c>
      <c r="Q276" t="s">
        <v>58</v>
      </c>
    </row>
    <row r="277" spans="1:17" x14ac:dyDescent="0.25">
      <c r="A277" s="4" t="s">
        <v>29</v>
      </c>
      <c r="B277" s="5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5">
        <v>0.59642850000000003</v>
      </c>
      <c r="H277" s="5">
        <v>0.59642850000000003</v>
      </c>
      <c r="I277" s="5">
        <v>68.558300000000003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>
        <v>23026</v>
      </c>
      <c r="P277" t="s">
        <v>60</v>
      </c>
      <c r="Q277" t="s">
        <v>58</v>
      </c>
    </row>
    <row r="278" spans="1:17" x14ac:dyDescent="0.25">
      <c r="A278" s="4" t="s">
        <v>43</v>
      </c>
      <c r="B278" s="5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5">
        <v>16.47813</v>
      </c>
      <c r="H278" s="5">
        <v>16.47813</v>
      </c>
      <c r="I278" s="5">
        <v>68.558300000000003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>
        <v>23026</v>
      </c>
      <c r="P278" t="s">
        <v>60</v>
      </c>
      <c r="Q278" t="s">
        <v>58</v>
      </c>
    </row>
    <row r="279" spans="1:17" x14ac:dyDescent="0.25">
      <c r="A279" s="4" t="s">
        <v>30</v>
      </c>
      <c r="B279" s="5" t="s">
        <v>38</v>
      </c>
      <c r="C279" t="s">
        <v>49</v>
      </c>
      <c r="D279" t="s">
        <v>59</v>
      </c>
      <c r="E279">
        <v>4</v>
      </c>
      <c r="F279" t="str">
        <f t="shared" si="4"/>
        <v>Average Per Ton1-in-10July Monthly System Peak Day100% Cycling4</v>
      </c>
      <c r="G279" s="5">
        <v>0.12961110000000001</v>
      </c>
      <c r="H279" s="5">
        <v>0.12961110000000001</v>
      </c>
      <c r="I279" s="5">
        <v>68.472499999999997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>
        <v>10695</v>
      </c>
      <c r="P279" t="s">
        <v>60</v>
      </c>
      <c r="Q279" t="s">
        <v>58</v>
      </c>
    </row>
    <row r="280" spans="1:17" x14ac:dyDescent="0.25">
      <c r="A280" s="4" t="s">
        <v>28</v>
      </c>
      <c r="B280" s="5" t="s">
        <v>38</v>
      </c>
      <c r="C280" t="s">
        <v>49</v>
      </c>
      <c r="D280" t="s">
        <v>59</v>
      </c>
      <c r="E280">
        <v>4</v>
      </c>
      <c r="F280" t="str">
        <f t="shared" si="4"/>
        <v>Average Per Premise1-in-10July Monthly System Peak Day100% Cycling4</v>
      </c>
      <c r="G280" s="5">
        <v>0.58086959999999999</v>
      </c>
      <c r="H280" s="5">
        <v>0.58086970000000004</v>
      </c>
      <c r="I280" s="5">
        <v>68.472499999999997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>
        <v>10695</v>
      </c>
      <c r="P280" t="s">
        <v>60</v>
      </c>
      <c r="Q280" t="s">
        <v>58</v>
      </c>
    </row>
    <row r="281" spans="1:17" x14ac:dyDescent="0.25">
      <c r="A281" s="4" t="s">
        <v>29</v>
      </c>
      <c r="B281" s="5" t="s">
        <v>38</v>
      </c>
      <c r="C281" t="s">
        <v>49</v>
      </c>
      <c r="D281" t="s">
        <v>59</v>
      </c>
      <c r="E281">
        <v>4</v>
      </c>
      <c r="F281" t="str">
        <f t="shared" si="4"/>
        <v>Average Per Device1-in-10July Monthly System Peak Day100% Cycling4</v>
      </c>
      <c r="G281" s="5">
        <v>0.47045819999999999</v>
      </c>
      <c r="H281" s="5">
        <v>0.47045819999999999</v>
      </c>
      <c r="I281" s="5">
        <v>68.472499999999997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>
        <v>10695</v>
      </c>
      <c r="P281" t="s">
        <v>60</v>
      </c>
      <c r="Q281" t="s">
        <v>58</v>
      </c>
    </row>
    <row r="282" spans="1:17" x14ac:dyDescent="0.25">
      <c r="A282" s="4" t="s">
        <v>43</v>
      </c>
      <c r="B282" s="5" t="s">
        <v>38</v>
      </c>
      <c r="C282" t="s">
        <v>49</v>
      </c>
      <c r="D282" t="s">
        <v>59</v>
      </c>
      <c r="E282">
        <v>4</v>
      </c>
      <c r="F282" t="str">
        <f t="shared" si="4"/>
        <v>Aggregate1-in-10July Monthly System Peak Day100% Cycling4</v>
      </c>
      <c r="G282" s="5">
        <v>6.2124009999999998</v>
      </c>
      <c r="H282" s="5">
        <v>6.2124009999999998</v>
      </c>
      <c r="I282" s="5">
        <v>68.472499999999997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>
        <v>10695</v>
      </c>
      <c r="P282" t="s">
        <v>60</v>
      </c>
      <c r="Q282" t="s">
        <v>58</v>
      </c>
    </row>
    <row r="283" spans="1:17" x14ac:dyDescent="0.25">
      <c r="A283" s="4" t="s">
        <v>30</v>
      </c>
      <c r="B283" s="5" t="s">
        <v>38</v>
      </c>
      <c r="C283" t="s">
        <v>49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5">
        <v>0.16771459999999999</v>
      </c>
      <c r="H283" s="5">
        <v>0.16771449999999999</v>
      </c>
      <c r="I283" s="5">
        <v>68.223100000000002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>
        <v>12331</v>
      </c>
      <c r="P283" t="s">
        <v>60</v>
      </c>
      <c r="Q283" t="s">
        <v>58</v>
      </c>
    </row>
    <row r="284" spans="1:17" x14ac:dyDescent="0.25">
      <c r="A284" s="4" t="s">
        <v>28</v>
      </c>
      <c r="B284" s="5" t="s">
        <v>38</v>
      </c>
      <c r="C284" t="s">
        <v>49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5">
        <v>0.6884363</v>
      </c>
      <c r="H284" s="5">
        <v>0.68843620000000005</v>
      </c>
      <c r="I284" s="5">
        <v>68.223100000000002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>
        <v>12331</v>
      </c>
      <c r="P284" t="s">
        <v>60</v>
      </c>
      <c r="Q284" t="s">
        <v>58</v>
      </c>
    </row>
    <row r="285" spans="1:17" x14ac:dyDescent="0.25">
      <c r="A285" s="4" t="s">
        <v>29</v>
      </c>
      <c r="B285" s="5" t="s">
        <v>38</v>
      </c>
      <c r="C285" t="s">
        <v>49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5">
        <v>0.58858120000000003</v>
      </c>
      <c r="H285" s="5">
        <v>0.58858120000000003</v>
      </c>
      <c r="I285" s="5">
        <v>68.223100000000002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>
        <v>12331</v>
      </c>
      <c r="P285" t="s">
        <v>60</v>
      </c>
      <c r="Q285" t="s">
        <v>58</v>
      </c>
    </row>
    <row r="286" spans="1:17" x14ac:dyDescent="0.25">
      <c r="A286" s="4" t="s">
        <v>43</v>
      </c>
      <c r="B286" s="5" t="s">
        <v>38</v>
      </c>
      <c r="C286" t="s">
        <v>49</v>
      </c>
      <c r="D286" t="s">
        <v>31</v>
      </c>
      <c r="E286">
        <v>4</v>
      </c>
      <c r="F286" t="str">
        <f t="shared" si="4"/>
        <v>Aggregate1-in-10July Monthly System Peak Day50% Cycling4</v>
      </c>
      <c r="G286" s="5">
        <v>8.4891070000000006</v>
      </c>
      <c r="H286" s="5">
        <v>8.4891070000000006</v>
      </c>
      <c r="I286" s="5">
        <v>68.223100000000002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>
        <v>12331</v>
      </c>
      <c r="P286" t="s">
        <v>60</v>
      </c>
      <c r="Q286" t="s">
        <v>58</v>
      </c>
    </row>
    <row r="287" spans="1:17" x14ac:dyDescent="0.25">
      <c r="A287" s="4" t="s">
        <v>30</v>
      </c>
      <c r="B287" s="5" t="s">
        <v>38</v>
      </c>
      <c r="C287" t="s">
        <v>49</v>
      </c>
      <c r="D287" t="s">
        <v>26</v>
      </c>
      <c r="E287">
        <v>4</v>
      </c>
      <c r="F287" t="str">
        <f t="shared" si="4"/>
        <v>Average Per Ton1-in-10July Monthly System Peak DayAll4</v>
      </c>
      <c r="G287" s="5">
        <v>0.1500155</v>
      </c>
      <c r="H287" s="5">
        <v>0.1500155</v>
      </c>
      <c r="I287" s="5">
        <v>68.338899999999995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>
        <v>23026</v>
      </c>
      <c r="P287" t="s">
        <v>60</v>
      </c>
      <c r="Q287" t="s">
        <v>58</v>
      </c>
    </row>
    <row r="288" spans="1:17" x14ac:dyDescent="0.25">
      <c r="A288" s="4" t="s">
        <v>28</v>
      </c>
      <c r="B288" s="5" t="s">
        <v>38</v>
      </c>
      <c r="C288" t="s">
        <v>49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5">
        <v>0.64204159999999999</v>
      </c>
      <c r="H288" s="5">
        <v>0.64204159999999999</v>
      </c>
      <c r="I288" s="5">
        <v>68.338899999999995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>
        <v>23026</v>
      </c>
      <c r="P288" t="s">
        <v>60</v>
      </c>
      <c r="Q288" t="s">
        <v>58</v>
      </c>
    </row>
    <row r="289" spans="1:17" x14ac:dyDescent="0.25">
      <c r="A289" s="4" t="s">
        <v>29</v>
      </c>
      <c r="B289" s="5" t="s">
        <v>38</v>
      </c>
      <c r="C289" t="s">
        <v>49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5">
        <v>0.53509660000000003</v>
      </c>
      <c r="H289" s="5">
        <v>0.53509669999999998</v>
      </c>
      <c r="I289" s="5">
        <v>68.338899999999995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>
        <v>23026</v>
      </c>
      <c r="P289" t="s">
        <v>60</v>
      </c>
      <c r="Q289" t="s">
        <v>58</v>
      </c>
    </row>
    <row r="290" spans="1:17" x14ac:dyDescent="0.25">
      <c r="A290" s="4" t="s">
        <v>43</v>
      </c>
      <c r="B290" s="5" t="s">
        <v>38</v>
      </c>
      <c r="C290" t="s">
        <v>49</v>
      </c>
      <c r="D290" t="s">
        <v>26</v>
      </c>
      <c r="E290">
        <v>4</v>
      </c>
      <c r="F290" t="str">
        <f t="shared" si="4"/>
        <v>Aggregate1-in-10July Monthly System Peak DayAll4</v>
      </c>
      <c r="G290" s="5">
        <v>14.78365</v>
      </c>
      <c r="H290" s="5">
        <v>14.78365</v>
      </c>
      <c r="I290" s="5">
        <v>68.338899999999995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>
        <v>23026</v>
      </c>
      <c r="P290" t="s">
        <v>60</v>
      </c>
      <c r="Q290" t="s">
        <v>58</v>
      </c>
    </row>
    <row r="291" spans="1:17" x14ac:dyDescent="0.25">
      <c r="A291" s="4" t="s">
        <v>30</v>
      </c>
      <c r="B291" s="5" t="s">
        <v>38</v>
      </c>
      <c r="C291" t="s">
        <v>50</v>
      </c>
      <c r="D291" t="s">
        <v>59</v>
      </c>
      <c r="E291">
        <v>4</v>
      </c>
      <c r="F291" t="str">
        <f t="shared" si="4"/>
        <v>Average Per Ton1-in-10June Monthly System Peak Day100% Cycling4</v>
      </c>
      <c r="G291" s="5">
        <v>0.12542590000000001</v>
      </c>
      <c r="H291" s="5">
        <v>0.12542590000000001</v>
      </c>
      <c r="I291" s="5">
        <v>63.9283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>
        <v>10695</v>
      </c>
      <c r="P291" t="s">
        <v>60</v>
      </c>
      <c r="Q291" t="s">
        <v>58</v>
      </c>
    </row>
    <row r="292" spans="1:17" x14ac:dyDescent="0.25">
      <c r="A292" s="4" t="s">
        <v>28</v>
      </c>
      <c r="B292" s="5" t="s">
        <v>38</v>
      </c>
      <c r="C292" t="s">
        <v>50</v>
      </c>
      <c r="D292" t="s">
        <v>59</v>
      </c>
      <c r="E292">
        <v>4</v>
      </c>
      <c r="F292" t="str">
        <f t="shared" si="4"/>
        <v>Average Per Premise1-in-10June Monthly System Peak Day100% Cycling4</v>
      </c>
      <c r="G292" s="5">
        <v>0.56211319999999998</v>
      </c>
      <c r="H292" s="5">
        <v>0.56211319999999998</v>
      </c>
      <c r="I292" s="5">
        <v>63.9283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>
        <v>10695</v>
      </c>
      <c r="P292" t="s">
        <v>60</v>
      </c>
      <c r="Q292" t="s">
        <v>58</v>
      </c>
    </row>
    <row r="293" spans="1:17" x14ac:dyDescent="0.25">
      <c r="A293" s="4" t="s">
        <v>29</v>
      </c>
      <c r="B293" s="5" t="s">
        <v>38</v>
      </c>
      <c r="C293" t="s">
        <v>50</v>
      </c>
      <c r="D293" t="s">
        <v>59</v>
      </c>
      <c r="E293">
        <v>4</v>
      </c>
      <c r="F293" t="str">
        <f t="shared" si="4"/>
        <v>Average Per Device1-in-10June Monthly System Peak Day100% Cycling4</v>
      </c>
      <c r="G293" s="5">
        <v>0.45526699999999998</v>
      </c>
      <c r="H293" s="5">
        <v>0.45526699999999998</v>
      </c>
      <c r="I293" s="5">
        <v>63.9283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>
        <v>10695</v>
      </c>
      <c r="P293" t="s">
        <v>60</v>
      </c>
      <c r="Q293" t="s">
        <v>58</v>
      </c>
    </row>
    <row r="294" spans="1:17" x14ac:dyDescent="0.25">
      <c r="A294" s="4" t="s">
        <v>43</v>
      </c>
      <c r="B294" s="5" t="s">
        <v>38</v>
      </c>
      <c r="C294" t="s">
        <v>50</v>
      </c>
      <c r="D294" t="s">
        <v>59</v>
      </c>
      <c r="E294">
        <v>4</v>
      </c>
      <c r="F294" t="str">
        <f t="shared" si="4"/>
        <v>Aggregate1-in-10June Monthly System Peak Day100% Cycling4</v>
      </c>
      <c r="G294" s="5">
        <v>6.0118</v>
      </c>
      <c r="H294" s="5">
        <v>6.0118</v>
      </c>
      <c r="I294" s="5">
        <v>63.9283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>
        <v>10695</v>
      </c>
      <c r="P294" t="s">
        <v>60</v>
      </c>
      <c r="Q294" t="s">
        <v>58</v>
      </c>
    </row>
    <row r="295" spans="1:17" x14ac:dyDescent="0.25">
      <c r="A295" s="4" t="s">
        <v>30</v>
      </c>
      <c r="B295" s="5" t="s">
        <v>38</v>
      </c>
      <c r="C295" t="s">
        <v>50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5">
        <v>0.16273090000000001</v>
      </c>
      <c r="H295" s="5">
        <v>0.16273090000000001</v>
      </c>
      <c r="I295" s="5">
        <v>63.5702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>
        <v>12331</v>
      </c>
      <c r="P295" t="s">
        <v>60</v>
      </c>
      <c r="Q295" t="s">
        <v>58</v>
      </c>
    </row>
    <row r="296" spans="1:17" x14ac:dyDescent="0.25">
      <c r="A296" s="4" t="s">
        <v>28</v>
      </c>
      <c r="B296" s="5" t="s">
        <v>38</v>
      </c>
      <c r="C296" t="s">
        <v>50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5">
        <v>0.6679794</v>
      </c>
      <c r="H296" s="5">
        <v>0.6679794</v>
      </c>
      <c r="I296" s="5">
        <v>63.5702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>
        <v>12331</v>
      </c>
      <c r="P296" t="s">
        <v>60</v>
      </c>
      <c r="Q296" t="s">
        <v>58</v>
      </c>
    </row>
    <row r="297" spans="1:17" x14ac:dyDescent="0.25">
      <c r="A297" s="4" t="s">
        <v>29</v>
      </c>
      <c r="B297" s="5" t="s">
        <v>38</v>
      </c>
      <c r="C297" t="s">
        <v>50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5">
        <v>0.57109149999999997</v>
      </c>
      <c r="H297" s="5">
        <v>0.57109160000000003</v>
      </c>
      <c r="I297" s="5">
        <v>63.5702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>
        <v>12331</v>
      </c>
      <c r="P297" t="s">
        <v>60</v>
      </c>
      <c r="Q297" t="s">
        <v>58</v>
      </c>
    </row>
    <row r="298" spans="1:17" x14ac:dyDescent="0.25">
      <c r="A298" s="4" t="s">
        <v>43</v>
      </c>
      <c r="B298" s="5" t="s">
        <v>38</v>
      </c>
      <c r="C298" t="s">
        <v>50</v>
      </c>
      <c r="D298" t="s">
        <v>31</v>
      </c>
      <c r="E298">
        <v>4</v>
      </c>
      <c r="F298" t="str">
        <f t="shared" si="4"/>
        <v>Aggregate1-in-10June Monthly System Peak Day50% Cycling4</v>
      </c>
      <c r="G298" s="5">
        <v>8.2368539999999992</v>
      </c>
      <c r="H298" s="5">
        <v>8.2368539999999992</v>
      </c>
      <c r="I298" s="5">
        <v>63.5702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>
        <v>12331</v>
      </c>
      <c r="P298" t="s">
        <v>60</v>
      </c>
      <c r="Q298" t="s">
        <v>58</v>
      </c>
    </row>
    <row r="299" spans="1:17" x14ac:dyDescent="0.25">
      <c r="A299" s="4" t="s">
        <v>30</v>
      </c>
      <c r="B299" s="5" t="s">
        <v>38</v>
      </c>
      <c r="C299" t="s">
        <v>50</v>
      </c>
      <c r="D299" t="s">
        <v>26</v>
      </c>
      <c r="E299">
        <v>4</v>
      </c>
      <c r="F299" t="str">
        <f t="shared" si="4"/>
        <v>Average Per Ton1-in-10June Monthly System Peak DayAll4</v>
      </c>
      <c r="G299" s="5">
        <v>0.1454027</v>
      </c>
      <c r="H299" s="5">
        <v>0.1454027</v>
      </c>
      <c r="I299" s="5">
        <v>63.736499999999999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>
        <v>23026</v>
      </c>
      <c r="P299" t="s">
        <v>60</v>
      </c>
      <c r="Q299" t="s">
        <v>58</v>
      </c>
    </row>
    <row r="300" spans="1:17" x14ac:dyDescent="0.25">
      <c r="A300" s="4" t="s">
        <v>28</v>
      </c>
      <c r="B300" s="5" t="s">
        <v>38</v>
      </c>
      <c r="C300" t="s">
        <v>50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5">
        <v>0.62229979999999996</v>
      </c>
      <c r="H300" s="5">
        <v>0.62229979999999996</v>
      </c>
      <c r="I300" s="5">
        <v>63.736499999999999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>
        <v>23026</v>
      </c>
      <c r="P300" t="s">
        <v>60</v>
      </c>
      <c r="Q300" t="s">
        <v>58</v>
      </c>
    </row>
    <row r="301" spans="1:17" x14ac:dyDescent="0.25">
      <c r="A301" s="4" t="s">
        <v>29</v>
      </c>
      <c r="B301" s="5" t="s">
        <v>38</v>
      </c>
      <c r="C301" t="s">
        <v>50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5">
        <v>0.51864319999999997</v>
      </c>
      <c r="H301" s="5">
        <v>0.51864319999999997</v>
      </c>
      <c r="I301" s="5">
        <v>63.736499999999999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>
        <v>23026</v>
      </c>
      <c r="P301" t="s">
        <v>60</v>
      </c>
      <c r="Q301" t="s">
        <v>58</v>
      </c>
    </row>
    <row r="302" spans="1:17" x14ac:dyDescent="0.25">
      <c r="A302" s="4" t="s">
        <v>43</v>
      </c>
      <c r="B302" s="5" t="s">
        <v>38</v>
      </c>
      <c r="C302" t="s">
        <v>50</v>
      </c>
      <c r="D302" t="s">
        <v>26</v>
      </c>
      <c r="E302">
        <v>4</v>
      </c>
      <c r="F302" t="str">
        <f t="shared" si="4"/>
        <v>Aggregate1-in-10June Monthly System Peak DayAll4</v>
      </c>
      <c r="G302" s="5">
        <v>14.329079999999999</v>
      </c>
      <c r="H302" s="5">
        <v>14.329079999999999</v>
      </c>
      <c r="I302" s="5">
        <v>63.736499999999999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>
        <v>23026</v>
      </c>
      <c r="P302" t="s">
        <v>60</v>
      </c>
      <c r="Q302" t="s">
        <v>58</v>
      </c>
    </row>
    <row r="303" spans="1:17" x14ac:dyDescent="0.25">
      <c r="A303" s="4" t="s">
        <v>30</v>
      </c>
      <c r="B303" s="5" t="s">
        <v>38</v>
      </c>
      <c r="C303" t="s">
        <v>51</v>
      </c>
      <c r="D303" t="s">
        <v>59</v>
      </c>
      <c r="E303">
        <v>4</v>
      </c>
      <c r="F303" t="str">
        <f t="shared" si="4"/>
        <v>Average Per Ton1-in-10May Monthly System Peak Day100% Cycling4</v>
      </c>
      <c r="G303" s="5">
        <v>0.12612509999999999</v>
      </c>
      <c r="H303" s="5">
        <v>0.12612509999999999</v>
      </c>
      <c r="I303" s="5">
        <v>64.919600000000003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>
        <v>10695</v>
      </c>
      <c r="P303" t="s">
        <v>60</v>
      </c>
      <c r="Q303" t="s">
        <v>58</v>
      </c>
    </row>
    <row r="304" spans="1:17" x14ac:dyDescent="0.25">
      <c r="A304" s="4" t="s">
        <v>28</v>
      </c>
      <c r="B304" s="5" t="s">
        <v>38</v>
      </c>
      <c r="C304" t="s">
        <v>51</v>
      </c>
      <c r="D304" t="s">
        <v>59</v>
      </c>
      <c r="E304">
        <v>4</v>
      </c>
      <c r="F304" t="str">
        <f t="shared" si="4"/>
        <v>Average Per Premise1-in-10May Monthly System Peak Day100% Cycling4</v>
      </c>
      <c r="G304" s="5">
        <v>0.56524660000000004</v>
      </c>
      <c r="H304" s="5">
        <v>0.56524660000000004</v>
      </c>
      <c r="I304" s="5">
        <v>64.919600000000003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>
        <v>10695</v>
      </c>
      <c r="P304" t="s">
        <v>60</v>
      </c>
      <c r="Q304" t="s">
        <v>58</v>
      </c>
    </row>
    <row r="305" spans="1:17" x14ac:dyDescent="0.25">
      <c r="A305" s="4" t="s">
        <v>29</v>
      </c>
      <c r="B305" s="5" t="s">
        <v>38</v>
      </c>
      <c r="C305" t="s">
        <v>51</v>
      </c>
      <c r="D305" t="s">
        <v>59</v>
      </c>
      <c r="E305">
        <v>4</v>
      </c>
      <c r="F305" t="str">
        <f t="shared" si="4"/>
        <v>Average Per Device1-in-10May Monthly System Peak Day100% Cycling4</v>
      </c>
      <c r="G305" s="5">
        <v>0.45780480000000001</v>
      </c>
      <c r="H305" s="5">
        <v>0.45780480000000001</v>
      </c>
      <c r="I305" s="5">
        <v>64.919600000000003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>
        <v>10695</v>
      </c>
      <c r="P305" t="s">
        <v>60</v>
      </c>
      <c r="Q305" t="s">
        <v>58</v>
      </c>
    </row>
    <row r="306" spans="1:17" x14ac:dyDescent="0.25">
      <c r="A306" s="4" t="s">
        <v>43</v>
      </c>
      <c r="B306" s="5" t="s">
        <v>38</v>
      </c>
      <c r="C306" t="s">
        <v>51</v>
      </c>
      <c r="D306" t="s">
        <v>59</v>
      </c>
      <c r="E306">
        <v>4</v>
      </c>
      <c r="F306" t="str">
        <f t="shared" si="4"/>
        <v>Aggregate1-in-10May Monthly System Peak Day100% Cycling4</v>
      </c>
      <c r="G306" s="5">
        <v>6.0453130000000002</v>
      </c>
      <c r="H306" s="5">
        <v>6.0453130000000002</v>
      </c>
      <c r="I306" s="5">
        <v>64.919600000000003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>
        <v>10695</v>
      </c>
      <c r="P306" t="s">
        <v>60</v>
      </c>
      <c r="Q306" t="s">
        <v>58</v>
      </c>
    </row>
    <row r="307" spans="1:17" x14ac:dyDescent="0.25">
      <c r="A307" s="4" t="s">
        <v>30</v>
      </c>
      <c r="B307" s="5" t="s">
        <v>38</v>
      </c>
      <c r="C307" t="s">
        <v>51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5">
        <v>0.16406380000000001</v>
      </c>
      <c r="H307" s="5">
        <v>0.16406380000000001</v>
      </c>
      <c r="I307" s="5">
        <v>64.83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>
        <v>12331</v>
      </c>
      <c r="P307" t="s">
        <v>60</v>
      </c>
      <c r="Q307" t="s">
        <v>58</v>
      </c>
    </row>
    <row r="308" spans="1:17" x14ac:dyDescent="0.25">
      <c r="A308" s="4" t="s">
        <v>28</v>
      </c>
      <c r="B308" s="5" t="s">
        <v>38</v>
      </c>
      <c r="C308" t="s">
        <v>51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5">
        <v>0.67345080000000002</v>
      </c>
      <c r="H308" s="5">
        <v>0.67345080000000002</v>
      </c>
      <c r="I308" s="5">
        <v>64.83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>
        <v>12331</v>
      </c>
      <c r="P308" t="s">
        <v>60</v>
      </c>
      <c r="Q308" t="s">
        <v>58</v>
      </c>
    </row>
    <row r="309" spans="1:17" x14ac:dyDescent="0.25">
      <c r="A309" s="4" t="s">
        <v>29</v>
      </c>
      <c r="B309" s="5" t="s">
        <v>38</v>
      </c>
      <c r="C309" t="s">
        <v>51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5">
        <v>0.57576930000000004</v>
      </c>
      <c r="H309" s="5">
        <v>0.57576939999999999</v>
      </c>
      <c r="I309" s="5">
        <v>64.83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>
        <v>12331</v>
      </c>
      <c r="P309" t="s">
        <v>60</v>
      </c>
      <c r="Q309" t="s">
        <v>58</v>
      </c>
    </row>
    <row r="310" spans="1:17" x14ac:dyDescent="0.25">
      <c r="A310" s="4" t="s">
        <v>43</v>
      </c>
      <c r="B310" s="5" t="s">
        <v>38</v>
      </c>
      <c r="C310" t="s">
        <v>51</v>
      </c>
      <c r="D310" t="s">
        <v>31</v>
      </c>
      <c r="E310">
        <v>4</v>
      </c>
      <c r="F310" t="str">
        <f t="shared" si="4"/>
        <v>Aggregate1-in-10May Monthly System Peak Day50% Cycling4</v>
      </c>
      <c r="G310" s="5">
        <v>8.3043220000000009</v>
      </c>
      <c r="H310" s="5">
        <v>8.3043220000000009</v>
      </c>
      <c r="I310" s="5">
        <v>64.83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>
        <v>12331</v>
      </c>
      <c r="P310" t="s">
        <v>60</v>
      </c>
      <c r="Q310" t="s">
        <v>58</v>
      </c>
    </row>
    <row r="311" spans="1:17" x14ac:dyDescent="0.25">
      <c r="A311" s="4" t="s">
        <v>30</v>
      </c>
      <c r="B311" s="5" t="s">
        <v>38</v>
      </c>
      <c r="C311" t="s">
        <v>51</v>
      </c>
      <c r="D311" t="s">
        <v>26</v>
      </c>
      <c r="E311">
        <v>4</v>
      </c>
      <c r="F311" t="str">
        <f t="shared" si="4"/>
        <v>Average Per Ton1-in-10May Monthly System Peak DayAll4</v>
      </c>
      <c r="G311" s="5">
        <v>0.1464413</v>
      </c>
      <c r="H311" s="5">
        <v>0.1464413</v>
      </c>
      <c r="I311" s="5">
        <v>64.871600000000001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>
        <v>23026</v>
      </c>
      <c r="P311" t="s">
        <v>60</v>
      </c>
      <c r="Q311" t="s">
        <v>58</v>
      </c>
    </row>
    <row r="312" spans="1:17" x14ac:dyDescent="0.25">
      <c r="A312" s="4" t="s">
        <v>28</v>
      </c>
      <c r="B312" s="5" t="s">
        <v>38</v>
      </c>
      <c r="C312" t="s">
        <v>51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5">
        <v>0.62674459999999999</v>
      </c>
      <c r="H312" s="5">
        <v>0.62674459999999999</v>
      </c>
      <c r="I312" s="5">
        <v>64.871600000000001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>
        <v>23026</v>
      </c>
      <c r="P312" t="s">
        <v>60</v>
      </c>
      <c r="Q312" t="s">
        <v>58</v>
      </c>
    </row>
    <row r="313" spans="1:17" x14ac:dyDescent="0.25">
      <c r="A313" s="4" t="s">
        <v>29</v>
      </c>
      <c r="B313" s="5" t="s">
        <v>38</v>
      </c>
      <c r="C313" t="s">
        <v>51</v>
      </c>
      <c r="D313" t="s">
        <v>26</v>
      </c>
      <c r="E313">
        <v>4</v>
      </c>
      <c r="F313" t="str">
        <f t="shared" si="4"/>
        <v>Average Per Device1-in-10May Monthly System Peak DayAll4</v>
      </c>
      <c r="G313" s="5">
        <v>0.52234769999999997</v>
      </c>
      <c r="H313" s="5">
        <v>0.52234769999999997</v>
      </c>
      <c r="I313" s="5">
        <v>64.871600000000001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>
        <v>23026</v>
      </c>
      <c r="P313" t="s">
        <v>60</v>
      </c>
      <c r="Q313" t="s">
        <v>58</v>
      </c>
    </row>
    <row r="314" spans="1:17" x14ac:dyDescent="0.25">
      <c r="A314" s="4" t="s">
        <v>43</v>
      </c>
      <c r="B314" s="5" t="s">
        <v>38</v>
      </c>
      <c r="C314" t="s">
        <v>51</v>
      </c>
      <c r="D314" t="s">
        <v>26</v>
      </c>
      <c r="E314">
        <v>4</v>
      </c>
      <c r="F314" t="str">
        <f t="shared" si="4"/>
        <v>Aggregate1-in-10May Monthly System Peak DayAll4</v>
      </c>
      <c r="G314" s="5">
        <v>14.431419999999999</v>
      </c>
      <c r="H314" s="5">
        <v>14.431419999999999</v>
      </c>
      <c r="I314" s="5">
        <v>64.871600000000001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>
        <v>23026</v>
      </c>
      <c r="P314" t="s">
        <v>60</v>
      </c>
      <c r="Q314" t="s">
        <v>58</v>
      </c>
    </row>
    <row r="315" spans="1:17" x14ac:dyDescent="0.25">
      <c r="A315" s="4" t="s">
        <v>30</v>
      </c>
      <c r="B315" s="5" t="s">
        <v>38</v>
      </c>
      <c r="C315" t="s">
        <v>52</v>
      </c>
      <c r="D315" t="s">
        <v>59</v>
      </c>
      <c r="E315">
        <v>4</v>
      </c>
      <c r="F315" t="str">
        <f t="shared" si="4"/>
        <v>Average Per Ton1-in-10October Monthly System Peak Day100% Cycling4</v>
      </c>
      <c r="G315" s="5">
        <v>0.13467770000000001</v>
      </c>
      <c r="H315" s="5">
        <v>0.13467770000000001</v>
      </c>
      <c r="I315" s="5">
        <v>68.900199999999998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>
        <v>10695</v>
      </c>
      <c r="P315" t="s">
        <v>60</v>
      </c>
      <c r="Q315" t="s">
        <v>58</v>
      </c>
    </row>
    <row r="316" spans="1:17" x14ac:dyDescent="0.25">
      <c r="A316" s="4" t="s">
        <v>28</v>
      </c>
      <c r="B316" s="5" t="s">
        <v>38</v>
      </c>
      <c r="C316" t="s">
        <v>52</v>
      </c>
      <c r="D316" t="s">
        <v>59</v>
      </c>
      <c r="E316">
        <v>4</v>
      </c>
      <c r="F316" t="str">
        <f t="shared" si="4"/>
        <v>Average Per Premise1-in-10October Monthly System Peak Day100% Cycling4</v>
      </c>
      <c r="G316" s="5">
        <v>0.60357649999999996</v>
      </c>
      <c r="H316" s="5">
        <v>0.60357649999999996</v>
      </c>
      <c r="I316" s="5">
        <v>68.900199999999998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>
        <v>10695</v>
      </c>
      <c r="P316" t="s">
        <v>60</v>
      </c>
      <c r="Q316" t="s">
        <v>58</v>
      </c>
    </row>
    <row r="317" spans="1:17" x14ac:dyDescent="0.25">
      <c r="A317" s="4" t="s">
        <v>29</v>
      </c>
      <c r="B317" s="5" t="s">
        <v>38</v>
      </c>
      <c r="C317" t="s">
        <v>52</v>
      </c>
      <c r="D317" t="s">
        <v>59</v>
      </c>
      <c r="E317">
        <v>4</v>
      </c>
      <c r="F317" t="str">
        <f t="shared" si="4"/>
        <v>Average Per Device1-in-10October Monthly System Peak Day100% Cycling4</v>
      </c>
      <c r="G317" s="5">
        <v>0.48884889999999998</v>
      </c>
      <c r="H317" s="5">
        <v>0.48884889999999998</v>
      </c>
      <c r="I317" s="5">
        <v>68.900199999999998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>
        <v>10695</v>
      </c>
      <c r="P317" t="s">
        <v>60</v>
      </c>
      <c r="Q317" t="s">
        <v>58</v>
      </c>
    </row>
    <row r="318" spans="1:17" x14ac:dyDescent="0.25">
      <c r="A318" s="4" t="s">
        <v>43</v>
      </c>
      <c r="B318" s="5" t="s">
        <v>38</v>
      </c>
      <c r="C318" t="s">
        <v>52</v>
      </c>
      <c r="D318" t="s">
        <v>59</v>
      </c>
      <c r="E318">
        <v>4</v>
      </c>
      <c r="F318" t="str">
        <f t="shared" si="4"/>
        <v>Aggregate1-in-10October Monthly System Peak Day100% Cycling4</v>
      </c>
      <c r="G318" s="5">
        <v>6.4552500000000004</v>
      </c>
      <c r="H318" s="5">
        <v>6.4552500000000004</v>
      </c>
      <c r="I318" s="5">
        <v>68.900199999999998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>
        <v>10695</v>
      </c>
      <c r="P318" t="s">
        <v>60</v>
      </c>
      <c r="Q318" t="s">
        <v>58</v>
      </c>
    </row>
    <row r="319" spans="1:17" x14ac:dyDescent="0.25">
      <c r="A319" s="4" t="s">
        <v>30</v>
      </c>
      <c r="B319" s="5" t="s">
        <v>38</v>
      </c>
      <c r="C319" t="s">
        <v>52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5">
        <v>0.1730225</v>
      </c>
      <c r="H319" s="5">
        <v>0.1730225</v>
      </c>
      <c r="I319" s="5">
        <v>68.688900000000004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>
        <v>12331</v>
      </c>
      <c r="P319" t="s">
        <v>60</v>
      </c>
      <c r="Q319" t="s">
        <v>58</v>
      </c>
    </row>
    <row r="320" spans="1:17" x14ac:dyDescent="0.25">
      <c r="A320" s="4" t="s">
        <v>28</v>
      </c>
      <c r="B320" s="5" t="s">
        <v>38</v>
      </c>
      <c r="C320" t="s">
        <v>52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5">
        <v>0.71022450000000004</v>
      </c>
      <c r="H320" s="5">
        <v>0.71022450000000004</v>
      </c>
      <c r="I320" s="5">
        <v>68.688900000000004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>
        <v>12331</v>
      </c>
      <c r="P320" t="s">
        <v>60</v>
      </c>
      <c r="Q320" t="s">
        <v>58</v>
      </c>
    </row>
    <row r="321" spans="1:17" x14ac:dyDescent="0.25">
      <c r="A321" s="4" t="s">
        <v>29</v>
      </c>
      <c r="B321" s="5" t="s">
        <v>38</v>
      </c>
      <c r="C321" t="s">
        <v>52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5">
        <v>0.60720909999999995</v>
      </c>
      <c r="H321" s="5">
        <v>0.60720909999999995</v>
      </c>
      <c r="I321" s="5">
        <v>68.688900000000004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>
        <v>12331</v>
      </c>
      <c r="P321" t="s">
        <v>60</v>
      </c>
      <c r="Q321" t="s">
        <v>58</v>
      </c>
    </row>
    <row r="322" spans="1:17" x14ac:dyDescent="0.25">
      <c r="A322" s="4" t="s">
        <v>43</v>
      </c>
      <c r="B322" s="5" t="s">
        <v>38</v>
      </c>
      <c r="C322" t="s">
        <v>52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5">
        <v>8.7577780000000001</v>
      </c>
      <c r="H322" s="5">
        <v>8.7577780000000001</v>
      </c>
      <c r="I322" s="5">
        <v>68.688900000000004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>
        <v>12331</v>
      </c>
      <c r="P322" t="s">
        <v>60</v>
      </c>
      <c r="Q322" t="s">
        <v>58</v>
      </c>
    </row>
    <row r="323" spans="1:17" x14ac:dyDescent="0.25">
      <c r="A323" s="4" t="s">
        <v>30</v>
      </c>
      <c r="B323" s="5" t="s">
        <v>38</v>
      </c>
      <c r="C323" t="s">
        <v>52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5">
        <v>0.1552113</v>
      </c>
      <c r="H323" s="5">
        <v>0.1552114</v>
      </c>
      <c r="I323" s="5">
        <v>68.787000000000006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>
        <v>23026</v>
      </c>
      <c r="P323" t="s">
        <v>60</v>
      </c>
      <c r="Q323" t="s">
        <v>58</v>
      </c>
    </row>
    <row r="324" spans="1:17" x14ac:dyDescent="0.25">
      <c r="A324" s="4" t="s">
        <v>28</v>
      </c>
      <c r="B324" s="5" t="s">
        <v>38</v>
      </c>
      <c r="C324" t="s">
        <v>52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5">
        <v>0.66427910000000001</v>
      </c>
      <c r="H324" s="5">
        <v>0.66427910000000001</v>
      </c>
      <c r="I324" s="5">
        <v>68.787000000000006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>
        <v>23026</v>
      </c>
      <c r="P324" t="s">
        <v>60</v>
      </c>
      <c r="Q324" t="s">
        <v>58</v>
      </c>
    </row>
    <row r="325" spans="1:17" x14ac:dyDescent="0.25">
      <c r="A325" s="4" t="s">
        <v>29</v>
      </c>
      <c r="B325" s="5" t="s">
        <v>38</v>
      </c>
      <c r="C325" t="s">
        <v>52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5">
        <v>0.55362999999999996</v>
      </c>
      <c r="H325" s="5">
        <v>0.55362999999999996</v>
      </c>
      <c r="I325" s="5">
        <v>68.787000000000006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>
        <v>23026</v>
      </c>
      <c r="P325" t="s">
        <v>60</v>
      </c>
      <c r="Q325" t="s">
        <v>58</v>
      </c>
    </row>
    <row r="326" spans="1:17" x14ac:dyDescent="0.25">
      <c r="A326" s="4" t="s">
        <v>43</v>
      </c>
      <c r="B326" s="5" t="s">
        <v>38</v>
      </c>
      <c r="C326" t="s">
        <v>52</v>
      </c>
      <c r="D326" t="s">
        <v>26</v>
      </c>
      <c r="E326">
        <v>4</v>
      </c>
      <c r="F326" t="str">
        <f t="shared" si="5"/>
        <v>Aggregate1-in-10October Monthly System Peak DayAll4</v>
      </c>
      <c r="G326" s="5">
        <v>15.29569</v>
      </c>
      <c r="H326" s="5">
        <v>15.29569</v>
      </c>
      <c r="I326" s="5">
        <v>68.787000000000006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>
        <v>23026</v>
      </c>
      <c r="P326" t="s">
        <v>60</v>
      </c>
      <c r="Q326" t="s">
        <v>58</v>
      </c>
    </row>
    <row r="327" spans="1:17" x14ac:dyDescent="0.25">
      <c r="A327" s="4" t="s">
        <v>30</v>
      </c>
      <c r="B327" s="5" t="s">
        <v>38</v>
      </c>
      <c r="C327" t="s">
        <v>53</v>
      </c>
      <c r="D327" t="s">
        <v>59</v>
      </c>
      <c r="E327">
        <v>4</v>
      </c>
      <c r="F327" t="str">
        <f t="shared" si="5"/>
        <v>Average Per Ton1-in-10September Monthly System Peak Day100% Cycling4</v>
      </c>
      <c r="G327" s="5">
        <v>0.17731910000000001</v>
      </c>
      <c r="H327" s="5">
        <v>0.17731910000000001</v>
      </c>
      <c r="I327" s="5">
        <v>72.169600000000003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>
        <v>10695</v>
      </c>
      <c r="P327" t="s">
        <v>60</v>
      </c>
      <c r="Q327" t="s">
        <v>58</v>
      </c>
    </row>
    <row r="328" spans="1:17" x14ac:dyDescent="0.25">
      <c r="A328" s="4" t="s">
        <v>28</v>
      </c>
      <c r="B328" s="5" t="s">
        <v>38</v>
      </c>
      <c r="C328" t="s">
        <v>53</v>
      </c>
      <c r="D328" t="s">
        <v>59</v>
      </c>
      <c r="E328">
        <v>4</v>
      </c>
      <c r="F328" t="str">
        <f t="shared" si="5"/>
        <v>Average Per Premise1-in-10September Monthly System Peak Day100% Cycling4</v>
      </c>
      <c r="G328" s="5">
        <v>0.79467989999999999</v>
      </c>
      <c r="H328" s="5">
        <v>0.79467989999999999</v>
      </c>
      <c r="I328" s="5">
        <v>72.169600000000003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>
        <v>10695</v>
      </c>
      <c r="P328" t="s">
        <v>60</v>
      </c>
      <c r="Q328" t="s">
        <v>58</v>
      </c>
    </row>
    <row r="329" spans="1:17" x14ac:dyDescent="0.25">
      <c r="A329" s="4" t="s">
        <v>29</v>
      </c>
      <c r="B329" s="5" t="s">
        <v>38</v>
      </c>
      <c r="C329" t="s">
        <v>53</v>
      </c>
      <c r="D329" t="s">
        <v>59</v>
      </c>
      <c r="E329">
        <v>4</v>
      </c>
      <c r="F329" t="str">
        <f t="shared" si="5"/>
        <v>Average Per Device1-in-10September Monthly System Peak Day100% Cycling4</v>
      </c>
      <c r="G329" s="5">
        <v>0.64362750000000002</v>
      </c>
      <c r="H329" s="5">
        <v>0.64362750000000002</v>
      </c>
      <c r="I329" s="5">
        <v>72.169600000000003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>
        <v>10695</v>
      </c>
      <c r="P329" t="s">
        <v>60</v>
      </c>
      <c r="Q329" t="s">
        <v>58</v>
      </c>
    </row>
    <row r="330" spans="1:17" x14ac:dyDescent="0.25">
      <c r="A330" s="4" t="s">
        <v>43</v>
      </c>
      <c r="B330" s="5" t="s">
        <v>38</v>
      </c>
      <c r="C330" t="s">
        <v>53</v>
      </c>
      <c r="D330" t="s">
        <v>59</v>
      </c>
      <c r="E330">
        <v>4</v>
      </c>
      <c r="F330" t="str">
        <f t="shared" si="5"/>
        <v>Aggregate1-in-10September Monthly System Peak Day100% Cycling4</v>
      </c>
      <c r="G330" s="5">
        <v>8.4991020000000006</v>
      </c>
      <c r="H330" s="5">
        <v>8.4991009999999996</v>
      </c>
      <c r="I330" s="5">
        <v>72.169600000000003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>
        <v>10695</v>
      </c>
      <c r="P330" t="s">
        <v>60</v>
      </c>
      <c r="Q330" t="s">
        <v>58</v>
      </c>
    </row>
    <row r="331" spans="1:17" x14ac:dyDescent="0.25">
      <c r="A331" s="4" t="s">
        <v>30</v>
      </c>
      <c r="B331" s="5" t="s">
        <v>38</v>
      </c>
      <c r="C331" t="s">
        <v>53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5">
        <v>0.22540250000000001</v>
      </c>
      <c r="H331" s="5">
        <v>0.22540250000000001</v>
      </c>
      <c r="I331" s="5">
        <v>72.08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>
        <v>12331</v>
      </c>
      <c r="P331" t="s">
        <v>60</v>
      </c>
      <c r="Q331" t="s">
        <v>58</v>
      </c>
    </row>
    <row r="332" spans="1:17" x14ac:dyDescent="0.25">
      <c r="A332" s="4" t="s">
        <v>28</v>
      </c>
      <c r="B332" s="5" t="s">
        <v>38</v>
      </c>
      <c r="C332" t="s">
        <v>53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5">
        <v>0.92523409999999995</v>
      </c>
      <c r="H332" s="5">
        <v>0.92523409999999995</v>
      </c>
      <c r="I332" s="5">
        <v>72.08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>
        <v>12331</v>
      </c>
      <c r="P332" t="s">
        <v>60</v>
      </c>
      <c r="Q332" t="s">
        <v>58</v>
      </c>
    </row>
    <row r="333" spans="1:17" x14ac:dyDescent="0.25">
      <c r="A333" s="4" t="s">
        <v>29</v>
      </c>
      <c r="B333" s="5" t="s">
        <v>38</v>
      </c>
      <c r="C333" t="s">
        <v>53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5">
        <v>0.79103250000000003</v>
      </c>
      <c r="H333" s="5">
        <v>0.79103250000000003</v>
      </c>
      <c r="I333" s="5">
        <v>72.08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>
        <v>12331</v>
      </c>
      <c r="P333" t="s">
        <v>60</v>
      </c>
      <c r="Q333" t="s">
        <v>58</v>
      </c>
    </row>
    <row r="334" spans="1:17" x14ac:dyDescent="0.25">
      <c r="A334" s="4" t="s">
        <v>43</v>
      </c>
      <c r="B334" s="5" t="s">
        <v>38</v>
      </c>
      <c r="C334" t="s">
        <v>53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5">
        <v>11.40906</v>
      </c>
      <c r="H334" s="5">
        <v>11.40906</v>
      </c>
      <c r="I334" s="5">
        <v>72.08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>
        <v>12331</v>
      </c>
      <c r="P334" t="s">
        <v>60</v>
      </c>
      <c r="Q334" t="s">
        <v>58</v>
      </c>
    </row>
    <row r="335" spans="1:17" x14ac:dyDescent="0.25">
      <c r="A335" s="4" t="s">
        <v>30</v>
      </c>
      <c r="B335" s="5" t="s">
        <v>38</v>
      </c>
      <c r="C335" t="s">
        <v>53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5">
        <v>0.20306779999999999</v>
      </c>
      <c r="H335" s="5">
        <v>0.20306779999999999</v>
      </c>
      <c r="I335" s="5">
        <v>72.121600000000001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>
        <v>23026</v>
      </c>
      <c r="P335" t="s">
        <v>60</v>
      </c>
      <c r="Q335" t="s">
        <v>58</v>
      </c>
    </row>
    <row r="336" spans="1:17" x14ac:dyDescent="0.25">
      <c r="A336" s="4" t="s">
        <v>28</v>
      </c>
      <c r="B336" s="5" t="s">
        <v>38</v>
      </c>
      <c r="C336" t="s">
        <v>53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5">
        <v>0.86909670000000006</v>
      </c>
      <c r="H336" s="5">
        <v>0.86909670000000006</v>
      </c>
      <c r="I336" s="5">
        <v>72.121600000000001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>
        <v>23026</v>
      </c>
      <c r="P336" t="s">
        <v>60</v>
      </c>
      <c r="Q336" t="s">
        <v>58</v>
      </c>
    </row>
    <row r="337" spans="1:17" x14ac:dyDescent="0.25">
      <c r="A337" s="4" t="s">
        <v>29</v>
      </c>
      <c r="B337" s="5" t="s">
        <v>38</v>
      </c>
      <c r="C337" t="s">
        <v>53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5">
        <v>0.72433110000000001</v>
      </c>
      <c r="H337" s="5">
        <v>0.72433110000000001</v>
      </c>
      <c r="I337" s="5">
        <v>72.121600000000001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>
        <v>23026</v>
      </c>
      <c r="P337" t="s">
        <v>60</v>
      </c>
      <c r="Q337" t="s">
        <v>58</v>
      </c>
    </row>
    <row r="338" spans="1:17" x14ac:dyDescent="0.25">
      <c r="A338" s="4" t="s">
        <v>43</v>
      </c>
      <c r="B338" s="5" t="s">
        <v>38</v>
      </c>
      <c r="C338" t="s">
        <v>53</v>
      </c>
      <c r="D338" t="s">
        <v>26</v>
      </c>
      <c r="E338">
        <v>4</v>
      </c>
      <c r="F338" t="str">
        <f t="shared" si="5"/>
        <v>Aggregate1-in-10September Monthly System Peak DayAll4</v>
      </c>
      <c r="G338" s="5">
        <v>20.01182</v>
      </c>
      <c r="H338" s="5">
        <v>20.01182</v>
      </c>
      <c r="I338" s="5">
        <v>72.121600000000001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>
        <v>23026</v>
      </c>
      <c r="P338" t="s">
        <v>60</v>
      </c>
      <c r="Q338" t="s">
        <v>58</v>
      </c>
    </row>
    <row r="339" spans="1:17" x14ac:dyDescent="0.25">
      <c r="A339" s="4" t="s">
        <v>30</v>
      </c>
      <c r="B339" s="5" t="s">
        <v>38</v>
      </c>
      <c r="C339" t="s">
        <v>48</v>
      </c>
      <c r="D339" t="s">
        <v>59</v>
      </c>
      <c r="E339">
        <v>5</v>
      </c>
      <c r="F339" t="str">
        <f t="shared" si="5"/>
        <v>Average Per Ton1-in-10August Monthly System Peak Day100% Cycling5</v>
      </c>
      <c r="G339" s="5">
        <v>0.14385290000000001</v>
      </c>
      <c r="H339" s="5">
        <v>0.14385290000000001</v>
      </c>
      <c r="I339" s="5">
        <v>69.587999999999994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>
        <v>10695</v>
      </c>
      <c r="P339" t="s">
        <v>60</v>
      </c>
      <c r="Q339" t="s">
        <v>58</v>
      </c>
    </row>
    <row r="340" spans="1:17" x14ac:dyDescent="0.25">
      <c r="A340" s="4" t="s">
        <v>28</v>
      </c>
      <c r="B340" s="5" t="s">
        <v>38</v>
      </c>
      <c r="C340" t="s">
        <v>48</v>
      </c>
      <c r="D340" t="s">
        <v>59</v>
      </c>
      <c r="E340">
        <v>5</v>
      </c>
      <c r="F340" t="str">
        <f t="shared" si="5"/>
        <v>Average Per Premise1-in-10August Monthly System Peak Day100% Cycling5</v>
      </c>
      <c r="G340" s="5">
        <v>0.64469659999999995</v>
      </c>
      <c r="H340" s="5">
        <v>0.64469659999999995</v>
      </c>
      <c r="I340" s="5">
        <v>69.587999999999994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>
        <v>10695</v>
      </c>
      <c r="P340" t="s">
        <v>60</v>
      </c>
      <c r="Q340" t="s">
        <v>58</v>
      </c>
    </row>
    <row r="341" spans="1:17" x14ac:dyDescent="0.25">
      <c r="A341" s="4" t="s">
        <v>29</v>
      </c>
      <c r="B341" s="5" t="s">
        <v>38</v>
      </c>
      <c r="C341" t="s">
        <v>48</v>
      </c>
      <c r="D341" t="s">
        <v>59</v>
      </c>
      <c r="E341">
        <v>5</v>
      </c>
      <c r="F341" t="str">
        <f t="shared" si="5"/>
        <v>Average Per Device1-in-10August Monthly System Peak Day100% Cycling5</v>
      </c>
      <c r="G341" s="5">
        <v>0.52215299999999998</v>
      </c>
      <c r="H341" s="5">
        <v>0.52215299999999998</v>
      </c>
      <c r="I341" s="5">
        <v>69.587999999999994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>
        <v>10695</v>
      </c>
      <c r="P341" t="s">
        <v>60</v>
      </c>
      <c r="Q341" t="s">
        <v>58</v>
      </c>
    </row>
    <row r="342" spans="1:17" x14ac:dyDescent="0.25">
      <c r="A342" s="4" t="s">
        <v>43</v>
      </c>
      <c r="B342" s="5" t="s">
        <v>38</v>
      </c>
      <c r="C342" t="s">
        <v>48</v>
      </c>
      <c r="D342" t="s">
        <v>59</v>
      </c>
      <c r="E342">
        <v>5</v>
      </c>
      <c r="F342" t="str">
        <f t="shared" si="5"/>
        <v>Aggregate1-in-10August Monthly System Peak Day100% Cycling5</v>
      </c>
      <c r="G342" s="5">
        <v>6.8950300000000002</v>
      </c>
      <c r="H342" s="5">
        <v>6.8950300000000002</v>
      </c>
      <c r="I342" s="5">
        <v>69.587999999999994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>
        <v>10695</v>
      </c>
      <c r="P342" t="s">
        <v>60</v>
      </c>
      <c r="Q342" t="s">
        <v>58</v>
      </c>
    </row>
    <row r="343" spans="1:17" x14ac:dyDescent="0.25">
      <c r="A343" s="4" t="s">
        <v>30</v>
      </c>
      <c r="B343" s="5" t="s">
        <v>38</v>
      </c>
      <c r="C343" t="s">
        <v>48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5">
        <v>0.1807376</v>
      </c>
      <c r="H343" s="5">
        <v>0.1807376</v>
      </c>
      <c r="I343" s="5">
        <v>69.409599999999998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>
        <v>12331</v>
      </c>
      <c r="P343" t="s">
        <v>60</v>
      </c>
      <c r="Q343" t="s">
        <v>58</v>
      </c>
    </row>
    <row r="344" spans="1:17" x14ac:dyDescent="0.25">
      <c r="A344" s="4" t="s">
        <v>28</v>
      </c>
      <c r="B344" s="5" t="s">
        <v>38</v>
      </c>
      <c r="C344" t="s">
        <v>48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5">
        <v>0.74189349999999998</v>
      </c>
      <c r="H344" s="5">
        <v>0.74189349999999998</v>
      </c>
      <c r="I344" s="5">
        <v>69.409599999999998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>
        <v>12331</v>
      </c>
      <c r="P344" t="s">
        <v>60</v>
      </c>
      <c r="Q344" t="s">
        <v>58</v>
      </c>
    </row>
    <row r="345" spans="1:17" x14ac:dyDescent="0.25">
      <c r="A345" s="4" t="s">
        <v>29</v>
      </c>
      <c r="B345" s="5" t="s">
        <v>38</v>
      </c>
      <c r="C345" t="s">
        <v>48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5">
        <v>0.63428470000000003</v>
      </c>
      <c r="H345" s="5">
        <v>0.63428470000000003</v>
      </c>
      <c r="I345" s="5">
        <v>69.409599999999998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>
        <v>12331</v>
      </c>
      <c r="P345" t="s">
        <v>60</v>
      </c>
      <c r="Q345" t="s">
        <v>58</v>
      </c>
    </row>
    <row r="346" spans="1:17" x14ac:dyDescent="0.25">
      <c r="A346" s="4" t="s">
        <v>43</v>
      </c>
      <c r="B346" s="5" t="s">
        <v>38</v>
      </c>
      <c r="C346" t="s">
        <v>48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5">
        <v>9.1482890000000001</v>
      </c>
      <c r="H346" s="5">
        <v>9.1482890000000001</v>
      </c>
      <c r="I346" s="5">
        <v>69.409599999999998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>
        <v>12331</v>
      </c>
      <c r="P346" t="s">
        <v>60</v>
      </c>
      <c r="Q346" t="s">
        <v>58</v>
      </c>
    </row>
    <row r="347" spans="1:17" x14ac:dyDescent="0.25">
      <c r="A347" s="4" t="s">
        <v>30</v>
      </c>
      <c r="B347" s="5" t="s">
        <v>38</v>
      </c>
      <c r="C347" t="s">
        <v>48</v>
      </c>
      <c r="D347" t="s">
        <v>26</v>
      </c>
      <c r="E347">
        <v>5</v>
      </c>
      <c r="F347" t="str">
        <f t="shared" si="5"/>
        <v>Average Per Ton1-in-10August Monthly System Peak DayAll5</v>
      </c>
      <c r="G347" s="5">
        <v>0.16360469999999999</v>
      </c>
      <c r="H347" s="5">
        <v>0.16360469999999999</v>
      </c>
      <c r="I347" s="5">
        <v>69.492400000000004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>
        <v>23026</v>
      </c>
      <c r="P347" t="s">
        <v>60</v>
      </c>
      <c r="Q347" t="s">
        <v>58</v>
      </c>
    </row>
    <row r="348" spans="1:17" x14ac:dyDescent="0.25">
      <c r="A348" s="4" t="s">
        <v>28</v>
      </c>
      <c r="B348" s="5" t="s">
        <v>38</v>
      </c>
      <c r="C348" t="s">
        <v>48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5">
        <v>0.70020130000000003</v>
      </c>
      <c r="H348" s="5">
        <v>0.70020119999999997</v>
      </c>
      <c r="I348" s="5">
        <v>69.492400000000004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>
        <v>23026</v>
      </c>
      <c r="P348" t="s">
        <v>60</v>
      </c>
      <c r="Q348" t="s">
        <v>58</v>
      </c>
    </row>
    <row r="349" spans="1:17" x14ac:dyDescent="0.25">
      <c r="A349" s="4" t="s">
        <v>29</v>
      </c>
      <c r="B349" s="5" t="s">
        <v>38</v>
      </c>
      <c r="C349" t="s">
        <v>48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5">
        <v>0.58356859999999999</v>
      </c>
      <c r="H349" s="5">
        <v>0.58356859999999999</v>
      </c>
      <c r="I349" s="5">
        <v>69.492400000000004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>
        <v>23026</v>
      </c>
      <c r="P349" t="s">
        <v>60</v>
      </c>
      <c r="Q349" t="s">
        <v>58</v>
      </c>
    </row>
    <row r="350" spans="1:17" x14ac:dyDescent="0.25">
      <c r="A350" s="4" t="s">
        <v>43</v>
      </c>
      <c r="B350" s="5" t="s">
        <v>38</v>
      </c>
      <c r="C350" t="s">
        <v>48</v>
      </c>
      <c r="D350" t="s">
        <v>26</v>
      </c>
      <c r="E350">
        <v>5</v>
      </c>
      <c r="F350" t="str">
        <f t="shared" si="5"/>
        <v>Aggregate1-in-10August Monthly System Peak DayAll5</v>
      </c>
      <c r="G350" s="5">
        <v>16.12283</v>
      </c>
      <c r="H350" s="5">
        <v>16.12283</v>
      </c>
      <c r="I350" s="5">
        <v>69.492400000000004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>
        <v>23026</v>
      </c>
      <c r="P350" t="s">
        <v>60</v>
      </c>
      <c r="Q350" t="s">
        <v>58</v>
      </c>
    </row>
    <row r="351" spans="1:17" x14ac:dyDescent="0.25">
      <c r="A351" s="4" t="s">
        <v>30</v>
      </c>
      <c r="B351" s="5" t="s">
        <v>38</v>
      </c>
      <c r="C351" t="s">
        <v>37</v>
      </c>
      <c r="D351" t="s">
        <v>59</v>
      </c>
      <c r="E351">
        <v>5</v>
      </c>
      <c r="F351" t="str">
        <f t="shared" si="5"/>
        <v>Average Per Ton1-in-10August Typical Event Day100% Cycling5</v>
      </c>
      <c r="G351" s="5">
        <v>0.14095489999999999</v>
      </c>
      <c r="H351" s="5">
        <v>0.14095489999999999</v>
      </c>
      <c r="I351" s="5">
        <v>68.709000000000003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>
        <v>10695</v>
      </c>
      <c r="P351" t="s">
        <v>60</v>
      </c>
      <c r="Q351" t="s">
        <v>58</v>
      </c>
    </row>
    <row r="352" spans="1:17" x14ac:dyDescent="0.25">
      <c r="A352" s="4" t="s">
        <v>28</v>
      </c>
      <c r="B352" s="5" t="s">
        <v>38</v>
      </c>
      <c r="C352" t="s">
        <v>37</v>
      </c>
      <c r="D352" t="s">
        <v>59</v>
      </c>
      <c r="E352">
        <v>5</v>
      </c>
      <c r="F352" t="str">
        <f t="shared" si="5"/>
        <v>Average Per Premise1-in-10August Typical Event Day100% Cycling5</v>
      </c>
      <c r="G352" s="5">
        <v>0.63170859999999995</v>
      </c>
      <c r="H352" s="5">
        <v>0.63170859999999995</v>
      </c>
      <c r="I352" s="5">
        <v>68.709000000000003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>
        <v>10695</v>
      </c>
      <c r="P352" t="s">
        <v>60</v>
      </c>
      <c r="Q352" t="s">
        <v>58</v>
      </c>
    </row>
    <row r="353" spans="1:17" x14ac:dyDescent="0.25">
      <c r="A353" s="4" t="s">
        <v>29</v>
      </c>
      <c r="B353" s="5" t="s">
        <v>38</v>
      </c>
      <c r="C353" t="s">
        <v>37</v>
      </c>
      <c r="D353" t="s">
        <v>59</v>
      </c>
      <c r="E353">
        <v>5</v>
      </c>
      <c r="F353" t="str">
        <f t="shared" si="5"/>
        <v>Average Per Device1-in-10August Typical Event Day100% Cycling5</v>
      </c>
      <c r="G353" s="5">
        <v>0.51163369999999997</v>
      </c>
      <c r="H353" s="5">
        <v>0.51163369999999997</v>
      </c>
      <c r="I353" s="5">
        <v>68.709000000000003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>
        <v>10695</v>
      </c>
      <c r="P353" t="s">
        <v>60</v>
      </c>
      <c r="Q353" t="s">
        <v>58</v>
      </c>
    </row>
    <row r="354" spans="1:17" x14ac:dyDescent="0.25">
      <c r="A354" s="4" t="s">
        <v>43</v>
      </c>
      <c r="B354" s="5" t="s">
        <v>38</v>
      </c>
      <c r="C354" t="s">
        <v>37</v>
      </c>
      <c r="D354" t="s">
        <v>59</v>
      </c>
      <c r="E354">
        <v>5</v>
      </c>
      <c r="F354" t="str">
        <f t="shared" si="5"/>
        <v>Aggregate1-in-10August Typical Event Day100% Cycling5</v>
      </c>
      <c r="G354" s="5">
        <v>6.7561229999999997</v>
      </c>
      <c r="H354" s="5">
        <v>6.7561229999999997</v>
      </c>
      <c r="I354" s="5">
        <v>68.709000000000003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>
        <v>10695</v>
      </c>
      <c r="P354" t="s">
        <v>60</v>
      </c>
      <c r="Q354" t="s">
        <v>58</v>
      </c>
    </row>
    <row r="355" spans="1:17" x14ac:dyDescent="0.25">
      <c r="A355" s="4" t="s">
        <v>30</v>
      </c>
      <c r="B355" s="5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5">
        <v>0.17760889999999999</v>
      </c>
      <c r="H355" s="5">
        <v>0.17760889999999999</v>
      </c>
      <c r="I355" s="5">
        <v>68.532700000000006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>
        <v>12331</v>
      </c>
      <c r="P355" t="s">
        <v>60</v>
      </c>
      <c r="Q355" t="s">
        <v>58</v>
      </c>
    </row>
    <row r="356" spans="1:17" x14ac:dyDescent="0.25">
      <c r="A356" s="4" t="s">
        <v>28</v>
      </c>
      <c r="B356" s="5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5">
        <v>0.72905059999999999</v>
      </c>
      <c r="H356" s="5">
        <v>0.72905059999999999</v>
      </c>
      <c r="I356" s="5">
        <v>68.532700000000006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>
        <v>12331</v>
      </c>
      <c r="P356" t="s">
        <v>60</v>
      </c>
      <c r="Q356" t="s">
        <v>58</v>
      </c>
    </row>
    <row r="357" spans="1:17" x14ac:dyDescent="0.25">
      <c r="A357" s="4" t="s">
        <v>29</v>
      </c>
      <c r="B357" s="5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5">
        <v>0.62330459999999999</v>
      </c>
      <c r="H357" s="5">
        <v>0.62330459999999999</v>
      </c>
      <c r="I357" s="5">
        <v>68.532700000000006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>
        <v>12331</v>
      </c>
      <c r="P357" t="s">
        <v>60</v>
      </c>
      <c r="Q357" t="s">
        <v>58</v>
      </c>
    </row>
    <row r="358" spans="1:17" x14ac:dyDescent="0.25">
      <c r="A358" s="4" t="s">
        <v>43</v>
      </c>
      <c r="B358" s="5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5">
        <v>8.9899229999999992</v>
      </c>
      <c r="H358" s="5">
        <v>8.9899229999999992</v>
      </c>
      <c r="I358" s="5">
        <v>68.532700000000006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>
        <v>12331</v>
      </c>
      <c r="P358" t="s">
        <v>60</v>
      </c>
      <c r="Q358" t="s">
        <v>58</v>
      </c>
    </row>
    <row r="359" spans="1:17" x14ac:dyDescent="0.25">
      <c r="A359" s="4" t="s">
        <v>30</v>
      </c>
      <c r="B359" s="5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5">
        <v>0.16058310000000001</v>
      </c>
      <c r="H359" s="5">
        <v>0.16058310000000001</v>
      </c>
      <c r="I359" s="5">
        <v>68.614599999999996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>
        <v>23026</v>
      </c>
      <c r="P359" t="s">
        <v>60</v>
      </c>
      <c r="Q359" t="s">
        <v>58</v>
      </c>
    </row>
    <row r="360" spans="1:17" x14ac:dyDescent="0.25">
      <c r="A360" s="4" t="s">
        <v>28</v>
      </c>
      <c r="B360" s="5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5">
        <v>0.68726929999999997</v>
      </c>
      <c r="H360" s="5">
        <v>0.68726929999999997</v>
      </c>
      <c r="I360" s="5">
        <v>68.614599999999996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>
        <v>23026</v>
      </c>
      <c r="P360" t="s">
        <v>60</v>
      </c>
      <c r="Q360" t="s">
        <v>58</v>
      </c>
    </row>
    <row r="361" spans="1:17" x14ac:dyDescent="0.25">
      <c r="A361" s="4" t="s">
        <v>29</v>
      </c>
      <c r="B361" s="5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5">
        <v>0.57279080000000004</v>
      </c>
      <c r="H361" s="5">
        <v>0.57279080000000004</v>
      </c>
      <c r="I361" s="5">
        <v>68.614599999999996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>
        <v>23026</v>
      </c>
      <c r="P361" t="s">
        <v>60</v>
      </c>
      <c r="Q361" t="s">
        <v>58</v>
      </c>
    </row>
    <row r="362" spans="1:17" x14ac:dyDescent="0.25">
      <c r="A362" s="4" t="s">
        <v>43</v>
      </c>
      <c r="B362" s="5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5">
        <v>15.825060000000001</v>
      </c>
      <c r="H362" s="5">
        <v>15.825060000000001</v>
      </c>
      <c r="I362" s="5">
        <v>68.614599999999996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>
        <v>23026</v>
      </c>
      <c r="P362" t="s">
        <v>60</v>
      </c>
      <c r="Q362" t="s">
        <v>58</v>
      </c>
    </row>
    <row r="363" spans="1:17" x14ac:dyDescent="0.25">
      <c r="A363" s="4" t="s">
        <v>30</v>
      </c>
      <c r="B363" s="5" t="s">
        <v>38</v>
      </c>
      <c r="C363" t="s">
        <v>49</v>
      </c>
      <c r="D363" t="s">
        <v>59</v>
      </c>
      <c r="E363">
        <v>5</v>
      </c>
      <c r="F363" t="str">
        <f t="shared" si="5"/>
        <v>Average Per Ton1-in-10July Monthly System Peak Day100% Cycling5</v>
      </c>
      <c r="G363" s="5">
        <v>0.12589700000000001</v>
      </c>
      <c r="H363" s="5">
        <v>0.12589700000000001</v>
      </c>
      <c r="I363" s="5">
        <v>68.1875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>
        <v>10695</v>
      </c>
      <c r="P363" t="s">
        <v>60</v>
      </c>
      <c r="Q363" t="s">
        <v>58</v>
      </c>
    </row>
    <row r="364" spans="1:17" x14ac:dyDescent="0.25">
      <c r="A364" s="4" t="s">
        <v>28</v>
      </c>
      <c r="B364" s="5" t="s">
        <v>38</v>
      </c>
      <c r="C364" t="s">
        <v>49</v>
      </c>
      <c r="D364" t="s">
        <v>59</v>
      </c>
      <c r="E364">
        <v>5</v>
      </c>
      <c r="F364" t="str">
        <f t="shared" si="5"/>
        <v>Average Per Premise1-in-10July Monthly System Peak Day100% Cycling5</v>
      </c>
      <c r="G364" s="5">
        <v>0.56422439999999996</v>
      </c>
      <c r="H364" s="5">
        <v>0.56422439999999996</v>
      </c>
      <c r="I364" s="5">
        <v>68.1875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>
        <v>10695</v>
      </c>
      <c r="P364" t="s">
        <v>60</v>
      </c>
      <c r="Q364" t="s">
        <v>58</v>
      </c>
    </row>
    <row r="365" spans="1:17" x14ac:dyDescent="0.25">
      <c r="A365" s="4" t="s">
        <v>29</v>
      </c>
      <c r="B365" s="5" t="s">
        <v>38</v>
      </c>
      <c r="C365" t="s">
        <v>49</v>
      </c>
      <c r="D365" t="s">
        <v>59</v>
      </c>
      <c r="E365">
        <v>5</v>
      </c>
      <c r="F365" t="str">
        <f t="shared" si="5"/>
        <v>Average Per Device1-in-10July Monthly System Peak Day100% Cycling5</v>
      </c>
      <c r="G365" s="5">
        <v>0.45697690000000002</v>
      </c>
      <c r="H365" s="5">
        <v>0.45697690000000002</v>
      </c>
      <c r="I365" s="5">
        <v>68.1875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>
        <v>10695</v>
      </c>
      <c r="P365" t="s">
        <v>60</v>
      </c>
      <c r="Q365" t="s">
        <v>58</v>
      </c>
    </row>
    <row r="366" spans="1:17" x14ac:dyDescent="0.25">
      <c r="A366" s="4" t="s">
        <v>43</v>
      </c>
      <c r="B366" s="5" t="s">
        <v>38</v>
      </c>
      <c r="C366" t="s">
        <v>49</v>
      </c>
      <c r="D366" t="s">
        <v>59</v>
      </c>
      <c r="E366">
        <v>5</v>
      </c>
      <c r="F366" t="str">
        <f t="shared" si="5"/>
        <v>Aggregate1-in-10July Monthly System Peak Day100% Cycling5</v>
      </c>
      <c r="G366" s="5">
        <v>6.0343799999999996</v>
      </c>
      <c r="H366" s="5">
        <v>6.0343799999999996</v>
      </c>
      <c r="I366" s="5">
        <v>68.1875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>
        <v>10695</v>
      </c>
      <c r="P366" t="s">
        <v>60</v>
      </c>
      <c r="Q366" t="s">
        <v>58</v>
      </c>
    </row>
    <row r="367" spans="1:17" x14ac:dyDescent="0.25">
      <c r="A367" s="4" t="s">
        <v>30</v>
      </c>
      <c r="B367" s="5" t="s">
        <v>38</v>
      </c>
      <c r="C367" t="s">
        <v>49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5">
        <v>0.15982440000000001</v>
      </c>
      <c r="H367" s="5">
        <v>0.15982440000000001</v>
      </c>
      <c r="I367" s="5">
        <v>67.956500000000005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>
        <v>12331</v>
      </c>
      <c r="P367" t="s">
        <v>60</v>
      </c>
      <c r="Q367" t="s">
        <v>58</v>
      </c>
    </row>
    <row r="368" spans="1:17" x14ac:dyDescent="0.25">
      <c r="A368" s="4" t="s">
        <v>28</v>
      </c>
      <c r="B368" s="5" t="s">
        <v>38</v>
      </c>
      <c r="C368" t="s">
        <v>49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5">
        <v>0.65604870000000004</v>
      </c>
      <c r="H368" s="5">
        <v>0.65604870000000004</v>
      </c>
      <c r="I368" s="5">
        <v>67.956500000000005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>
        <v>12331</v>
      </c>
      <c r="P368" t="s">
        <v>60</v>
      </c>
      <c r="Q368" t="s">
        <v>58</v>
      </c>
    </row>
    <row r="369" spans="1:17" x14ac:dyDescent="0.25">
      <c r="A369" s="4" t="s">
        <v>29</v>
      </c>
      <c r="B369" s="5" t="s">
        <v>38</v>
      </c>
      <c r="C369" t="s">
        <v>49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5">
        <v>0.56089140000000004</v>
      </c>
      <c r="H369" s="5">
        <v>0.56089129999999998</v>
      </c>
      <c r="I369" s="5">
        <v>67.956500000000005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>
        <v>12331</v>
      </c>
      <c r="P369" t="s">
        <v>60</v>
      </c>
      <c r="Q369" t="s">
        <v>58</v>
      </c>
    </row>
    <row r="370" spans="1:17" x14ac:dyDescent="0.25">
      <c r="A370" s="4" t="s">
        <v>43</v>
      </c>
      <c r="B370" s="5" t="s">
        <v>38</v>
      </c>
      <c r="C370" t="s">
        <v>49</v>
      </c>
      <c r="D370" t="s">
        <v>31</v>
      </c>
      <c r="E370">
        <v>5</v>
      </c>
      <c r="F370" t="str">
        <f t="shared" si="5"/>
        <v>Aggregate1-in-10July Monthly System Peak Day50% Cycling5</v>
      </c>
      <c r="G370" s="5">
        <v>8.0897360000000003</v>
      </c>
      <c r="H370" s="5">
        <v>8.0897360000000003</v>
      </c>
      <c r="I370" s="5">
        <v>67.956500000000005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>
        <v>12331</v>
      </c>
      <c r="P370" t="s">
        <v>60</v>
      </c>
      <c r="Q370" t="s">
        <v>58</v>
      </c>
    </row>
    <row r="371" spans="1:17" x14ac:dyDescent="0.25">
      <c r="A371" s="4" t="s">
        <v>30</v>
      </c>
      <c r="B371" s="5" t="s">
        <v>38</v>
      </c>
      <c r="C371" t="s">
        <v>49</v>
      </c>
      <c r="D371" t="s">
        <v>26</v>
      </c>
      <c r="E371">
        <v>5</v>
      </c>
      <c r="F371" t="str">
        <f t="shared" si="5"/>
        <v>Average Per Ton1-in-10July Monthly System Peak DayAll5</v>
      </c>
      <c r="G371" s="5">
        <v>0.1440651</v>
      </c>
      <c r="H371" s="5">
        <v>0.1440651</v>
      </c>
      <c r="I371" s="5">
        <v>68.063800000000001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>
        <v>23026</v>
      </c>
      <c r="P371" t="s">
        <v>60</v>
      </c>
      <c r="Q371" t="s">
        <v>58</v>
      </c>
    </row>
    <row r="372" spans="1:17" x14ac:dyDescent="0.25">
      <c r="A372" s="4" t="s">
        <v>28</v>
      </c>
      <c r="B372" s="5" t="s">
        <v>38</v>
      </c>
      <c r="C372" t="s">
        <v>49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5">
        <v>0.61657499999999998</v>
      </c>
      <c r="H372" s="5">
        <v>0.61657499999999998</v>
      </c>
      <c r="I372" s="5">
        <v>68.063800000000001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>
        <v>23026</v>
      </c>
      <c r="P372" t="s">
        <v>60</v>
      </c>
      <c r="Q372" t="s">
        <v>58</v>
      </c>
    </row>
    <row r="373" spans="1:17" x14ac:dyDescent="0.25">
      <c r="A373" s="4" t="s">
        <v>29</v>
      </c>
      <c r="B373" s="5" t="s">
        <v>38</v>
      </c>
      <c r="C373" t="s">
        <v>49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5">
        <v>0.513872</v>
      </c>
      <c r="H373" s="5">
        <v>0.513872</v>
      </c>
      <c r="I373" s="5">
        <v>68.063800000000001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>
        <v>23026</v>
      </c>
      <c r="P373" t="s">
        <v>60</v>
      </c>
      <c r="Q373" t="s">
        <v>58</v>
      </c>
    </row>
    <row r="374" spans="1:17" x14ac:dyDescent="0.25">
      <c r="A374" s="4" t="s">
        <v>43</v>
      </c>
      <c r="B374" s="5" t="s">
        <v>38</v>
      </c>
      <c r="C374" t="s">
        <v>49</v>
      </c>
      <c r="D374" t="s">
        <v>26</v>
      </c>
      <c r="E374">
        <v>5</v>
      </c>
      <c r="F374" t="str">
        <f t="shared" si="5"/>
        <v>Aggregate1-in-10July Monthly System Peak DayAll5</v>
      </c>
      <c r="G374" s="5">
        <v>14.19726</v>
      </c>
      <c r="H374" s="5">
        <v>14.19726</v>
      </c>
      <c r="I374" s="5">
        <v>68.063800000000001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>
        <v>23026</v>
      </c>
      <c r="P374" t="s">
        <v>60</v>
      </c>
      <c r="Q374" t="s">
        <v>58</v>
      </c>
    </row>
    <row r="375" spans="1:17" x14ac:dyDescent="0.25">
      <c r="A375" s="4" t="s">
        <v>30</v>
      </c>
      <c r="B375" s="5" t="s">
        <v>38</v>
      </c>
      <c r="C375" t="s">
        <v>50</v>
      </c>
      <c r="D375" t="s">
        <v>59</v>
      </c>
      <c r="E375">
        <v>5</v>
      </c>
      <c r="F375" t="str">
        <f t="shared" si="5"/>
        <v>Average Per Ton1-in-10June Monthly System Peak Day100% Cycling5</v>
      </c>
      <c r="G375" s="5">
        <v>0.1218317</v>
      </c>
      <c r="H375" s="5">
        <v>0.1218317</v>
      </c>
      <c r="I375" s="5">
        <v>64.367199999999997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>
        <v>10695</v>
      </c>
      <c r="P375" t="s">
        <v>60</v>
      </c>
      <c r="Q375" t="s">
        <v>58</v>
      </c>
    </row>
    <row r="376" spans="1:17" x14ac:dyDescent="0.25">
      <c r="A376" s="4" t="s">
        <v>28</v>
      </c>
      <c r="B376" s="5" t="s">
        <v>38</v>
      </c>
      <c r="C376" t="s">
        <v>50</v>
      </c>
      <c r="D376" t="s">
        <v>59</v>
      </c>
      <c r="E376">
        <v>5</v>
      </c>
      <c r="F376" t="str">
        <f t="shared" si="5"/>
        <v>Average Per Premise1-in-10June Monthly System Peak Day100% Cycling5</v>
      </c>
      <c r="G376" s="5">
        <v>0.54600539999999997</v>
      </c>
      <c r="H376" s="5">
        <v>0.54600539999999997</v>
      </c>
      <c r="I376" s="5">
        <v>64.367199999999997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>
        <v>10695</v>
      </c>
      <c r="P376" t="s">
        <v>60</v>
      </c>
      <c r="Q376" t="s">
        <v>58</v>
      </c>
    </row>
    <row r="377" spans="1:17" x14ac:dyDescent="0.25">
      <c r="A377" s="4" t="s">
        <v>29</v>
      </c>
      <c r="B377" s="5" t="s">
        <v>38</v>
      </c>
      <c r="C377" t="s">
        <v>50</v>
      </c>
      <c r="D377" t="s">
        <v>59</v>
      </c>
      <c r="E377">
        <v>5</v>
      </c>
      <c r="F377" t="str">
        <f t="shared" si="5"/>
        <v>Average Per Device1-in-10June Monthly System Peak Day100% Cycling5</v>
      </c>
      <c r="G377" s="5">
        <v>0.44222099999999998</v>
      </c>
      <c r="H377" s="5">
        <v>0.44222099999999998</v>
      </c>
      <c r="I377" s="5">
        <v>64.367199999999997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>
        <v>10695</v>
      </c>
      <c r="P377" t="s">
        <v>60</v>
      </c>
      <c r="Q377" t="s">
        <v>58</v>
      </c>
    </row>
    <row r="378" spans="1:17" x14ac:dyDescent="0.25">
      <c r="A378" s="4" t="s">
        <v>43</v>
      </c>
      <c r="B378" s="5" t="s">
        <v>38</v>
      </c>
      <c r="C378" t="s">
        <v>50</v>
      </c>
      <c r="D378" t="s">
        <v>59</v>
      </c>
      <c r="E378">
        <v>5</v>
      </c>
      <c r="F378" t="str">
        <f t="shared" si="5"/>
        <v>Aggregate1-in-10June Monthly System Peak Day100% Cycling5</v>
      </c>
      <c r="G378" s="5">
        <v>5.8395279999999996</v>
      </c>
      <c r="H378" s="5">
        <v>5.8395279999999996</v>
      </c>
      <c r="I378" s="5">
        <v>64.367199999999997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>
        <v>10695</v>
      </c>
      <c r="P378" t="s">
        <v>60</v>
      </c>
      <c r="Q378" t="s">
        <v>58</v>
      </c>
    </row>
    <row r="379" spans="1:17" x14ac:dyDescent="0.25">
      <c r="A379" s="4" t="s">
        <v>30</v>
      </c>
      <c r="B379" s="5" t="s">
        <v>38</v>
      </c>
      <c r="C379" t="s">
        <v>50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5">
        <v>0.1550752</v>
      </c>
      <c r="H379" s="5">
        <v>0.1550752</v>
      </c>
      <c r="I379" s="5">
        <v>64.041399999999996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>
        <v>12331</v>
      </c>
      <c r="P379" t="s">
        <v>60</v>
      </c>
      <c r="Q379" t="s">
        <v>58</v>
      </c>
    </row>
    <row r="380" spans="1:17" x14ac:dyDescent="0.25">
      <c r="A380" s="4" t="s">
        <v>28</v>
      </c>
      <c r="B380" s="5" t="s">
        <v>38</v>
      </c>
      <c r="C380" t="s">
        <v>50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5">
        <v>0.63655419999999996</v>
      </c>
      <c r="H380" s="5">
        <v>0.63655419999999996</v>
      </c>
      <c r="I380" s="5">
        <v>64.041399999999996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>
        <v>12331</v>
      </c>
      <c r="P380" t="s">
        <v>60</v>
      </c>
      <c r="Q380" t="s">
        <v>58</v>
      </c>
    </row>
    <row r="381" spans="1:17" x14ac:dyDescent="0.25">
      <c r="A381" s="4" t="s">
        <v>29</v>
      </c>
      <c r="B381" s="5" t="s">
        <v>38</v>
      </c>
      <c r="C381" t="s">
        <v>50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5">
        <v>0.5442245</v>
      </c>
      <c r="H381" s="5">
        <v>0.5442245</v>
      </c>
      <c r="I381" s="5">
        <v>64.041399999999996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>
        <v>12331</v>
      </c>
      <c r="P381" t="s">
        <v>60</v>
      </c>
      <c r="Q381" t="s">
        <v>58</v>
      </c>
    </row>
    <row r="382" spans="1:17" x14ac:dyDescent="0.25">
      <c r="A382" s="4" t="s">
        <v>43</v>
      </c>
      <c r="B382" s="5" t="s">
        <v>38</v>
      </c>
      <c r="C382" t="s">
        <v>50</v>
      </c>
      <c r="D382" t="s">
        <v>31</v>
      </c>
      <c r="E382">
        <v>5</v>
      </c>
      <c r="F382" t="str">
        <f t="shared" si="5"/>
        <v>Aggregate1-in-10June Monthly System Peak Day50% Cycling5</v>
      </c>
      <c r="G382" s="5">
        <v>7.8493500000000003</v>
      </c>
      <c r="H382" s="5">
        <v>7.8493500000000003</v>
      </c>
      <c r="I382" s="5">
        <v>64.041399999999996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>
        <v>12331</v>
      </c>
      <c r="P382" t="s">
        <v>60</v>
      </c>
      <c r="Q382" t="s">
        <v>58</v>
      </c>
    </row>
    <row r="383" spans="1:17" x14ac:dyDescent="0.25">
      <c r="A383" s="4" t="s">
        <v>30</v>
      </c>
      <c r="B383" s="5" t="s">
        <v>38</v>
      </c>
      <c r="C383" t="s">
        <v>50</v>
      </c>
      <c r="D383" t="s">
        <v>26</v>
      </c>
      <c r="E383">
        <v>5</v>
      </c>
      <c r="F383" t="str">
        <f t="shared" si="5"/>
        <v>Average Per Ton1-in-10June Monthly System Peak DayAll5</v>
      </c>
      <c r="G383" s="5">
        <v>0.1396336</v>
      </c>
      <c r="H383" s="5">
        <v>0.1396336</v>
      </c>
      <c r="I383" s="5">
        <v>64.192700000000002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>
        <v>23026</v>
      </c>
      <c r="P383" t="s">
        <v>60</v>
      </c>
      <c r="Q383" t="s">
        <v>58</v>
      </c>
    </row>
    <row r="384" spans="1:17" x14ac:dyDescent="0.25">
      <c r="A384" s="4" t="s">
        <v>28</v>
      </c>
      <c r="B384" s="5" t="s">
        <v>38</v>
      </c>
      <c r="C384" t="s">
        <v>50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5">
        <v>0.5976089</v>
      </c>
      <c r="H384" s="5">
        <v>0.5976089</v>
      </c>
      <c r="I384" s="5">
        <v>64.192700000000002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>
        <v>23026</v>
      </c>
      <c r="P384" t="s">
        <v>60</v>
      </c>
      <c r="Q384" t="s">
        <v>58</v>
      </c>
    </row>
    <row r="385" spans="1:17" x14ac:dyDescent="0.25">
      <c r="A385" s="4" t="s">
        <v>29</v>
      </c>
      <c r="B385" s="5" t="s">
        <v>38</v>
      </c>
      <c r="C385" t="s">
        <v>50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5">
        <v>0.49806509999999998</v>
      </c>
      <c r="H385" s="5">
        <v>0.49806509999999998</v>
      </c>
      <c r="I385" s="5">
        <v>64.192700000000002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>
        <v>23026</v>
      </c>
      <c r="P385" t="s">
        <v>60</v>
      </c>
      <c r="Q385" t="s">
        <v>58</v>
      </c>
    </row>
    <row r="386" spans="1:17" x14ac:dyDescent="0.25">
      <c r="A386" s="4" t="s">
        <v>43</v>
      </c>
      <c r="B386" s="5" t="s">
        <v>38</v>
      </c>
      <c r="C386" t="s">
        <v>50</v>
      </c>
      <c r="D386" t="s">
        <v>26</v>
      </c>
      <c r="E386">
        <v>5</v>
      </c>
      <c r="F386" t="str">
        <f t="shared" si="5"/>
        <v>Aggregate1-in-10June Monthly System Peak DayAll5</v>
      </c>
      <c r="G386" s="5">
        <v>13.760540000000001</v>
      </c>
      <c r="H386" s="5">
        <v>13.760540000000001</v>
      </c>
      <c r="I386" s="5">
        <v>64.192700000000002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>
        <v>23026</v>
      </c>
      <c r="P386" t="s">
        <v>60</v>
      </c>
      <c r="Q386" t="s">
        <v>58</v>
      </c>
    </row>
    <row r="387" spans="1:17" x14ac:dyDescent="0.25">
      <c r="A387" s="4" t="s">
        <v>30</v>
      </c>
      <c r="B387" s="5" t="s">
        <v>38</v>
      </c>
      <c r="C387" t="s">
        <v>51</v>
      </c>
      <c r="D387" t="s">
        <v>59</v>
      </c>
      <c r="E387">
        <v>5</v>
      </c>
      <c r="F387" t="str">
        <f t="shared" ref="F387:F450" si="6">CONCATENATE(A387,B387,C387,D387,E387)</f>
        <v>Average Per Ton1-in-10May Monthly System Peak Day100% Cycling5</v>
      </c>
      <c r="G387" s="5">
        <v>0.12251090000000001</v>
      </c>
      <c r="H387" s="5">
        <v>0.12251090000000001</v>
      </c>
      <c r="I387" s="5">
        <v>63.339100000000002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>
        <v>10695</v>
      </c>
      <c r="P387" t="s">
        <v>60</v>
      </c>
      <c r="Q387" t="s">
        <v>58</v>
      </c>
    </row>
    <row r="388" spans="1:17" x14ac:dyDescent="0.25">
      <c r="A388" s="4" t="s">
        <v>28</v>
      </c>
      <c r="B388" s="5" t="s">
        <v>38</v>
      </c>
      <c r="C388" t="s">
        <v>51</v>
      </c>
      <c r="D388" t="s">
        <v>59</v>
      </c>
      <c r="E388">
        <v>5</v>
      </c>
      <c r="F388" t="str">
        <f t="shared" si="6"/>
        <v>Average Per Premise1-in-10May Monthly System Peak Day100% Cycling5</v>
      </c>
      <c r="G388" s="5">
        <v>0.54904909999999996</v>
      </c>
      <c r="H388" s="5">
        <v>0.54904909999999996</v>
      </c>
      <c r="I388" s="5">
        <v>63.339100000000002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>
        <v>10695</v>
      </c>
      <c r="P388" t="s">
        <v>60</v>
      </c>
      <c r="Q388" t="s">
        <v>58</v>
      </c>
    </row>
    <row r="389" spans="1:17" x14ac:dyDescent="0.25">
      <c r="A389" s="4" t="s">
        <v>29</v>
      </c>
      <c r="B389" s="5" t="s">
        <v>38</v>
      </c>
      <c r="C389" t="s">
        <v>51</v>
      </c>
      <c r="D389" t="s">
        <v>59</v>
      </c>
      <c r="E389">
        <v>5</v>
      </c>
      <c r="F389" t="str">
        <f t="shared" si="6"/>
        <v>Average Per Device1-in-10May Monthly System Peak Day100% Cycling5</v>
      </c>
      <c r="G389" s="5">
        <v>0.44468609999999997</v>
      </c>
      <c r="H389" s="5">
        <v>0.44468609999999997</v>
      </c>
      <c r="I389" s="5">
        <v>63.339100000000002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>
        <v>10695</v>
      </c>
      <c r="P389" t="s">
        <v>60</v>
      </c>
      <c r="Q389" t="s">
        <v>58</v>
      </c>
    </row>
    <row r="390" spans="1:17" x14ac:dyDescent="0.25">
      <c r="A390" s="4" t="s">
        <v>43</v>
      </c>
      <c r="B390" s="5" t="s">
        <v>38</v>
      </c>
      <c r="C390" t="s">
        <v>51</v>
      </c>
      <c r="D390" t="s">
        <v>59</v>
      </c>
      <c r="E390">
        <v>5</v>
      </c>
      <c r="F390" t="str">
        <f t="shared" si="6"/>
        <v>Aggregate1-in-10May Monthly System Peak Day100% Cycling5</v>
      </c>
      <c r="G390" s="5">
        <v>5.8720800000000004</v>
      </c>
      <c r="H390" s="5">
        <v>5.8720800000000004</v>
      </c>
      <c r="I390" s="5">
        <v>63.339100000000002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>
        <v>10695</v>
      </c>
      <c r="P390" t="s">
        <v>60</v>
      </c>
      <c r="Q390" t="s">
        <v>58</v>
      </c>
    </row>
    <row r="391" spans="1:17" x14ac:dyDescent="0.25">
      <c r="A391" s="4" t="s">
        <v>30</v>
      </c>
      <c r="B391" s="5" t="s">
        <v>38</v>
      </c>
      <c r="C391" t="s">
        <v>51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5">
        <v>0.1563454</v>
      </c>
      <c r="H391" s="5">
        <v>0.1563454</v>
      </c>
      <c r="I391" s="5">
        <v>63.1601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>
        <v>12331</v>
      </c>
      <c r="P391" t="s">
        <v>60</v>
      </c>
      <c r="Q391" t="s">
        <v>58</v>
      </c>
    </row>
    <row r="392" spans="1:17" x14ac:dyDescent="0.25">
      <c r="A392" s="4" t="s">
        <v>28</v>
      </c>
      <c r="B392" s="5" t="s">
        <v>38</v>
      </c>
      <c r="C392" t="s">
        <v>51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5">
        <v>0.64176820000000001</v>
      </c>
      <c r="H392" s="5">
        <v>0.64176820000000001</v>
      </c>
      <c r="I392" s="5">
        <v>63.1601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>
        <v>12331</v>
      </c>
      <c r="P392" t="s">
        <v>60</v>
      </c>
      <c r="Q392" t="s">
        <v>58</v>
      </c>
    </row>
    <row r="393" spans="1:17" x14ac:dyDescent="0.25">
      <c r="A393" s="4" t="s">
        <v>29</v>
      </c>
      <c r="B393" s="5" t="s">
        <v>38</v>
      </c>
      <c r="C393" t="s">
        <v>51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5">
        <v>0.54868220000000001</v>
      </c>
      <c r="H393" s="5">
        <v>0.54868220000000001</v>
      </c>
      <c r="I393" s="5">
        <v>63.1601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>
        <v>12331</v>
      </c>
      <c r="P393" t="s">
        <v>60</v>
      </c>
      <c r="Q393" t="s">
        <v>58</v>
      </c>
    </row>
    <row r="394" spans="1:17" x14ac:dyDescent="0.25">
      <c r="A394" s="4" t="s">
        <v>43</v>
      </c>
      <c r="B394" s="5" t="s">
        <v>38</v>
      </c>
      <c r="C394" t="s">
        <v>51</v>
      </c>
      <c r="D394" t="s">
        <v>31</v>
      </c>
      <c r="E394">
        <v>5</v>
      </c>
      <c r="F394" t="str">
        <f t="shared" si="6"/>
        <v>Aggregate1-in-10May Monthly System Peak Day50% Cycling5</v>
      </c>
      <c r="G394" s="5">
        <v>7.9136439999999997</v>
      </c>
      <c r="H394" s="5">
        <v>7.9136439999999997</v>
      </c>
      <c r="I394" s="5">
        <v>63.1601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>
        <v>12331</v>
      </c>
      <c r="P394" t="s">
        <v>60</v>
      </c>
      <c r="Q394" t="s">
        <v>58</v>
      </c>
    </row>
    <row r="395" spans="1:17" x14ac:dyDescent="0.25">
      <c r="A395" s="4" t="s">
        <v>30</v>
      </c>
      <c r="B395" s="5" t="s">
        <v>38</v>
      </c>
      <c r="C395" t="s">
        <v>51</v>
      </c>
      <c r="D395" t="s">
        <v>26</v>
      </c>
      <c r="E395">
        <v>5</v>
      </c>
      <c r="F395" t="str">
        <f t="shared" si="6"/>
        <v>Average Per Ton1-in-10May Monthly System Peak DayAll5</v>
      </c>
      <c r="G395" s="5">
        <v>0.14062930000000001</v>
      </c>
      <c r="H395" s="5">
        <v>0.14062930000000001</v>
      </c>
      <c r="I395" s="5">
        <v>63.243299999999998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>
        <v>23026</v>
      </c>
      <c r="P395" t="s">
        <v>60</v>
      </c>
      <c r="Q395" t="s">
        <v>58</v>
      </c>
    </row>
    <row r="396" spans="1:17" x14ac:dyDescent="0.25">
      <c r="A396" s="4" t="s">
        <v>28</v>
      </c>
      <c r="B396" s="5" t="s">
        <v>38</v>
      </c>
      <c r="C396" t="s">
        <v>51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5">
        <v>0.60187020000000002</v>
      </c>
      <c r="H396" s="5">
        <v>0.60187020000000002</v>
      </c>
      <c r="I396" s="5">
        <v>63.243299999999998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>
        <v>23026</v>
      </c>
      <c r="P396" t="s">
        <v>60</v>
      </c>
      <c r="Q396" t="s">
        <v>58</v>
      </c>
    </row>
    <row r="397" spans="1:17" x14ac:dyDescent="0.25">
      <c r="A397" s="4" t="s">
        <v>29</v>
      </c>
      <c r="B397" s="5" t="s">
        <v>38</v>
      </c>
      <c r="C397" t="s">
        <v>51</v>
      </c>
      <c r="D397" t="s">
        <v>26</v>
      </c>
      <c r="E397">
        <v>5</v>
      </c>
      <c r="F397" t="str">
        <f t="shared" si="6"/>
        <v>Average Per Device1-in-10May Monthly System Peak DayAll5</v>
      </c>
      <c r="G397" s="5">
        <v>0.50161659999999997</v>
      </c>
      <c r="H397" s="5">
        <v>0.50161659999999997</v>
      </c>
      <c r="I397" s="5">
        <v>63.243299999999998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>
        <v>23026</v>
      </c>
      <c r="P397" t="s">
        <v>60</v>
      </c>
      <c r="Q397" t="s">
        <v>58</v>
      </c>
    </row>
    <row r="398" spans="1:17" x14ac:dyDescent="0.25">
      <c r="A398" s="4" t="s">
        <v>43</v>
      </c>
      <c r="B398" s="5" t="s">
        <v>38</v>
      </c>
      <c r="C398" t="s">
        <v>51</v>
      </c>
      <c r="D398" t="s">
        <v>26</v>
      </c>
      <c r="E398">
        <v>5</v>
      </c>
      <c r="F398" t="str">
        <f t="shared" si="6"/>
        <v>Aggregate1-in-10May Monthly System Peak DayAll5</v>
      </c>
      <c r="G398" s="5">
        <v>13.85866</v>
      </c>
      <c r="H398" s="5">
        <v>13.85866</v>
      </c>
      <c r="I398" s="5">
        <v>63.243299999999998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>
        <v>23026</v>
      </c>
      <c r="P398" t="s">
        <v>60</v>
      </c>
      <c r="Q398" t="s">
        <v>58</v>
      </c>
    </row>
    <row r="399" spans="1:17" x14ac:dyDescent="0.25">
      <c r="A399" s="4" t="s">
        <v>30</v>
      </c>
      <c r="B399" s="5" t="s">
        <v>38</v>
      </c>
      <c r="C399" t="s">
        <v>52</v>
      </c>
      <c r="D399" t="s">
        <v>59</v>
      </c>
      <c r="E399">
        <v>5</v>
      </c>
      <c r="F399" t="str">
        <f t="shared" si="6"/>
        <v>Average Per Ton1-in-10October Monthly System Peak Day100% Cycling5</v>
      </c>
      <c r="G399" s="5">
        <v>0.1308184</v>
      </c>
      <c r="H399" s="5">
        <v>0.1308184</v>
      </c>
      <c r="I399" s="5">
        <v>67.376300000000001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>
        <v>10695</v>
      </c>
      <c r="P399" t="s">
        <v>60</v>
      </c>
      <c r="Q399" t="s">
        <v>58</v>
      </c>
    </row>
    <row r="400" spans="1:17" x14ac:dyDescent="0.25">
      <c r="A400" s="4" t="s">
        <v>28</v>
      </c>
      <c r="B400" s="5" t="s">
        <v>38</v>
      </c>
      <c r="C400" t="s">
        <v>52</v>
      </c>
      <c r="D400" t="s">
        <v>59</v>
      </c>
      <c r="E400">
        <v>5</v>
      </c>
      <c r="F400" t="str">
        <f t="shared" si="6"/>
        <v>Average Per Premise1-in-10October Monthly System Peak Day100% Cycling5</v>
      </c>
      <c r="G400" s="5">
        <v>0.58628060000000004</v>
      </c>
      <c r="H400" s="5">
        <v>0.58628049999999998</v>
      </c>
      <c r="I400" s="5">
        <v>67.376300000000001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>
        <v>10695</v>
      </c>
      <c r="P400" t="s">
        <v>60</v>
      </c>
      <c r="Q400" t="s">
        <v>58</v>
      </c>
    </row>
    <row r="401" spans="1:17" x14ac:dyDescent="0.25">
      <c r="A401" s="4" t="s">
        <v>29</v>
      </c>
      <c r="B401" s="5" t="s">
        <v>38</v>
      </c>
      <c r="C401" t="s">
        <v>52</v>
      </c>
      <c r="D401" t="s">
        <v>59</v>
      </c>
      <c r="E401">
        <v>5</v>
      </c>
      <c r="F401" t="str">
        <f t="shared" si="6"/>
        <v>Average Per Device1-in-10October Monthly System Peak Day100% Cycling5</v>
      </c>
      <c r="G401" s="5">
        <v>0.4748406</v>
      </c>
      <c r="H401" s="5">
        <v>0.4748406</v>
      </c>
      <c r="I401" s="5">
        <v>67.376300000000001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>
        <v>10695</v>
      </c>
      <c r="P401" t="s">
        <v>60</v>
      </c>
      <c r="Q401" t="s">
        <v>58</v>
      </c>
    </row>
    <row r="402" spans="1:17" x14ac:dyDescent="0.25">
      <c r="A402" s="4" t="s">
        <v>43</v>
      </c>
      <c r="B402" s="5" t="s">
        <v>38</v>
      </c>
      <c r="C402" t="s">
        <v>52</v>
      </c>
      <c r="D402" t="s">
        <v>59</v>
      </c>
      <c r="E402">
        <v>5</v>
      </c>
      <c r="F402" t="str">
        <f t="shared" si="6"/>
        <v>Aggregate1-in-10October Monthly System Peak Day100% Cycling5</v>
      </c>
      <c r="G402" s="5">
        <v>6.2702710000000002</v>
      </c>
      <c r="H402" s="5">
        <v>6.27027</v>
      </c>
      <c r="I402" s="5">
        <v>67.376300000000001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>
        <v>10695</v>
      </c>
      <c r="P402" t="s">
        <v>60</v>
      </c>
      <c r="Q402" t="s">
        <v>58</v>
      </c>
    </row>
    <row r="403" spans="1:17" x14ac:dyDescent="0.25">
      <c r="A403" s="4" t="s">
        <v>30</v>
      </c>
      <c r="B403" s="5" t="s">
        <v>38</v>
      </c>
      <c r="C403" t="s">
        <v>52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5">
        <v>0.16488269999999999</v>
      </c>
      <c r="H403" s="5">
        <v>0.16488269999999999</v>
      </c>
      <c r="I403" s="5">
        <v>67.045599999999993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>
        <v>12331</v>
      </c>
      <c r="P403" t="s">
        <v>60</v>
      </c>
      <c r="Q403" t="s">
        <v>58</v>
      </c>
    </row>
    <row r="404" spans="1:17" x14ac:dyDescent="0.25">
      <c r="A404" s="4" t="s">
        <v>28</v>
      </c>
      <c r="B404" s="5" t="s">
        <v>38</v>
      </c>
      <c r="C404" t="s">
        <v>52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5">
        <v>0.67681190000000002</v>
      </c>
      <c r="H404" s="5">
        <v>0.67681190000000002</v>
      </c>
      <c r="I404" s="5">
        <v>67.045599999999993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>
        <v>12331</v>
      </c>
      <c r="P404" t="s">
        <v>60</v>
      </c>
      <c r="Q404" t="s">
        <v>58</v>
      </c>
    </row>
    <row r="405" spans="1:17" x14ac:dyDescent="0.25">
      <c r="A405" s="4" t="s">
        <v>29</v>
      </c>
      <c r="B405" s="5" t="s">
        <v>38</v>
      </c>
      <c r="C405" t="s">
        <v>52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5">
        <v>0.57864289999999996</v>
      </c>
      <c r="H405" s="5">
        <v>0.57864289999999996</v>
      </c>
      <c r="I405" s="5">
        <v>67.045599999999993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>
        <v>12331</v>
      </c>
      <c r="P405" t="s">
        <v>60</v>
      </c>
      <c r="Q405" t="s">
        <v>58</v>
      </c>
    </row>
    <row r="406" spans="1:17" x14ac:dyDescent="0.25">
      <c r="A406" s="4" t="s">
        <v>43</v>
      </c>
      <c r="B406" s="5" t="s">
        <v>38</v>
      </c>
      <c r="C406" t="s">
        <v>52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5">
        <v>8.3457670000000004</v>
      </c>
      <c r="H406" s="5">
        <v>8.3457670000000004</v>
      </c>
      <c r="I406" s="5">
        <v>67.045599999999993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>
        <v>12331</v>
      </c>
      <c r="P406" t="s">
        <v>60</v>
      </c>
      <c r="Q406" t="s">
        <v>58</v>
      </c>
    </row>
    <row r="407" spans="1:17" x14ac:dyDescent="0.25">
      <c r="A407" s="4" t="s">
        <v>30</v>
      </c>
      <c r="B407" s="5" t="s">
        <v>38</v>
      </c>
      <c r="C407" t="s">
        <v>52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5">
        <v>0.14905979999999999</v>
      </c>
      <c r="H407" s="5">
        <v>0.14905979999999999</v>
      </c>
      <c r="I407" s="5">
        <v>67.199200000000005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>
        <v>23026</v>
      </c>
      <c r="P407" t="s">
        <v>60</v>
      </c>
      <c r="Q407" t="s">
        <v>58</v>
      </c>
    </row>
    <row r="408" spans="1:17" x14ac:dyDescent="0.25">
      <c r="A408" s="4" t="s">
        <v>28</v>
      </c>
      <c r="B408" s="5" t="s">
        <v>38</v>
      </c>
      <c r="C408" t="s">
        <v>52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5">
        <v>0.6379515</v>
      </c>
      <c r="H408" s="5">
        <v>0.6379515</v>
      </c>
      <c r="I408" s="5">
        <v>67.199200000000005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>
        <v>23026</v>
      </c>
      <c r="P408" t="s">
        <v>60</v>
      </c>
      <c r="Q408" t="s">
        <v>58</v>
      </c>
    </row>
    <row r="409" spans="1:17" x14ac:dyDescent="0.25">
      <c r="A409" s="4" t="s">
        <v>29</v>
      </c>
      <c r="B409" s="5" t="s">
        <v>38</v>
      </c>
      <c r="C409" t="s">
        <v>52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5">
        <v>0.53168780000000004</v>
      </c>
      <c r="H409" s="5">
        <v>0.53168780000000004</v>
      </c>
      <c r="I409" s="5">
        <v>67.199200000000005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>
        <v>23026</v>
      </c>
      <c r="P409" t="s">
        <v>60</v>
      </c>
      <c r="Q409" t="s">
        <v>58</v>
      </c>
    </row>
    <row r="410" spans="1:17" x14ac:dyDescent="0.25">
      <c r="A410" s="4" t="s">
        <v>43</v>
      </c>
      <c r="B410" s="5" t="s">
        <v>38</v>
      </c>
      <c r="C410" t="s">
        <v>52</v>
      </c>
      <c r="D410" t="s">
        <v>26</v>
      </c>
      <c r="E410">
        <v>5</v>
      </c>
      <c r="F410" t="str">
        <f t="shared" si="6"/>
        <v>Aggregate1-in-10October Monthly System Peak DayAll5</v>
      </c>
      <c r="G410" s="5">
        <v>14.68947</v>
      </c>
      <c r="H410" s="5">
        <v>14.68947</v>
      </c>
      <c r="I410" s="5">
        <v>67.199200000000005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>
        <v>23026</v>
      </c>
      <c r="P410" t="s">
        <v>60</v>
      </c>
      <c r="Q410" t="s">
        <v>58</v>
      </c>
    </row>
    <row r="411" spans="1:17" x14ac:dyDescent="0.25">
      <c r="A411" s="4" t="s">
        <v>30</v>
      </c>
      <c r="B411" s="5" t="s">
        <v>38</v>
      </c>
      <c r="C411" t="s">
        <v>53</v>
      </c>
      <c r="D411" t="s">
        <v>59</v>
      </c>
      <c r="E411">
        <v>5</v>
      </c>
      <c r="F411" t="str">
        <f t="shared" si="6"/>
        <v>Average Per Ton1-in-10September Monthly System Peak Day100% Cycling5</v>
      </c>
      <c r="G411" s="5">
        <v>0.1722379</v>
      </c>
      <c r="H411" s="5">
        <v>0.1722379</v>
      </c>
      <c r="I411" s="5">
        <v>72.6935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>
        <v>10695</v>
      </c>
      <c r="P411" t="s">
        <v>60</v>
      </c>
      <c r="Q411" t="s">
        <v>58</v>
      </c>
    </row>
    <row r="412" spans="1:17" x14ac:dyDescent="0.25">
      <c r="A412" s="4" t="s">
        <v>28</v>
      </c>
      <c r="B412" s="5" t="s">
        <v>38</v>
      </c>
      <c r="C412" t="s">
        <v>53</v>
      </c>
      <c r="D412" t="s">
        <v>59</v>
      </c>
      <c r="E412">
        <v>5</v>
      </c>
      <c r="F412" t="str">
        <f t="shared" si="6"/>
        <v>Average Per Premise1-in-10September Monthly System Peak Day100% Cycling5</v>
      </c>
      <c r="G412" s="5">
        <v>0.77190769999999997</v>
      </c>
      <c r="H412" s="5">
        <v>0.77190769999999997</v>
      </c>
      <c r="I412" s="5">
        <v>72.6935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>
        <v>10695</v>
      </c>
      <c r="P412" t="s">
        <v>60</v>
      </c>
      <c r="Q412" t="s">
        <v>58</v>
      </c>
    </row>
    <row r="413" spans="1:17" x14ac:dyDescent="0.25">
      <c r="A413" s="4" t="s">
        <v>29</v>
      </c>
      <c r="B413" s="5" t="s">
        <v>38</v>
      </c>
      <c r="C413" t="s">
        <v>53</v>
      </c>
      <c r="D413" t="s">
        <v>59</v>
      </c>
      <c r="E413">
        <v>5</v>
      </c>
      <c r="F413" t="str">
        <f t="shared" si="6"/>
        <v>Average Per Device1-in-10September Monthly System Peak Day100% Cycling5</v>
      </c>
      <c r="G413" s="5">
        <v>0.62518390000000001</v>
      </c>
      <c r="H413" s="5">
        <v>0.62518390000000001</v>
      </c>
      <c r="I413" s="5">
        <v>72.6935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>
        <v>10695</v>
      </c>
      <c r="P413" t="s">
        <v>60</v>
      </c>
      <c r="Q413" t="s">
        <v>58</v>
      </c>
    </row>
    <row r="414" spans="1:17" x14ac:dyDescent="0.25">
      <c r="A414" s="4" t="s">
        <v>43</v>
      </c>
      <c r="B414" s="5" t="s">
        <v>38</v>
      </c>
      <c r="C414" t="s">
        <v>53</v>
      </c>
      <c r="D414" t="s">
        <v>59</v>
      </c>
      <c r="E414">
        <v>5</v>
      </c>
      <c r="F414" t="str">
        <f t="shared" si="6"/>
        <v>Aggregate1-in-10September Monthly System Peak Day100% Cycling5</v>
      </c>
      <c r="G414" s="5">
        <v>8.2555530000000008</v>
      </c>
      <c r="H414" s="5">
        <v>8.2555530000000008</v>
      </c>
      <c r="I414" s="5">
        <v>72.6935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>
        <v>10695</v>
      </c>
      <c r="P414" t="s">
        <v>60</v>
      </c>
      <c r="Q414" t="s">
        <v>58</v>
      </c>
    </row>
    <row r="415" spans="1:17" x14ac:dyDescent="0.25">
      <c r="A415" s="4" t="s">
        <v>30</v>
      </c>
      <c r="B415" s="5" t="s">
        <v>38</v>
      </c>
      <c r="C415" t="s">
        <v>53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5">
        <v>0.2147984</v>
      </c>
      <c r="H415" s="5">
        <v>0.2147984</v>
      </c>
      <c r="I415" s="5">
        <v>72.723299999999995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>
        <v>12331</v>
      </c>
      <c r="P415" t="s">
        <v>60</v>
      </c>
      <c r="Q415" t="s">
        <v>58</v>
      </c>
    </row>
    <row r="416" spans="1:17" x14ac:dyDescent="0.25">
      <c r="A416" s="4" t="s">
        <v>28</v>
      </c>
      <c r="B416" s="5" t="s">
        <v>38</v>
      </c>
      <c r="C416" t="s">
        <v>53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5">
        <v>0.88170630000000005</v>
      </c>
      <c r="H416" s="5">
        <v>0.88170630000000005</v>
      </c>
      <c r="I416" s="5">
        <v>72.723299999999995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>
        <v>12331</v>
      </c>
      <c r="P416" t="s">
        <v>60</v>
      </c>
      <c r="Q416" t="s">
        <v>58</v>
      </c>
    </row>
    <row r="417" spans="1:17" x14ac:dyDescent="0.25">
      <c r="A417" s="4" t="s">
        <v>29</v>
      </c>
      <c r="B417" s="5" t="s">
        <v>38</v>
      </c>
      <c r="C417" t="s">
        <v>53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5">
        <v>0.75381819999999999</v>
      </c>
      <c r="H417" s="5">
        <v>0.75381819999999999</v>
      </c>
      <c r="I417" s="5">
        <v>72.723299999999995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>
        <v>12331</v>
      </c>
      <c r="P417" t="s">
        <v>60</v>
      </c>
      <c r="Q417" t="s">
        <v>58</v>
      </c>
    </row>
    <row r="418" spans="1:17" x14ac:dyDescent="0.25">
      <c r="A418" s="4" t="s">
        <v>43</v>
      </c>
      <c r="B418" s="5" t="s">
        <v>38</v>
      </c>
      <c r="C418" t="s">
        <v>53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5">
        <v>10.87232</v>
      </c>
      <c r="H418" s="5">
        <v>10.87232</v>
      </c>
      <c r="I418" s="5">
        <v>72.723299999999995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>
        <v>12331</v>
      </c>
      <c r="P418" t="s">
        <v>60</v>
      </c>
      <c r="Q418" t="s">
        <v>58</v>
      </c>
    </row>
    <row r="419" spans="1:17" x14ac:dyDescent="0.25">
      <c r="A419" s="4" t="s">
        <v>30</v>
      </c>
      <c r="B419" s="5" t="s">
        <v>38</v>
      </c>
      <c r="C419" t="s">
        <v>53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5">
        <v>0.19502900000000001</v>
      </c>
      <c r="H419" s="5">
        <v>0.19502900000000001</v>
      </c>
      <c r="I419" s="5">
        <v>72.709500000000006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>
        <v>23026</v>
      </c>
      <c r="P419" t="s">
        <v>60</v>
      </c>
      <c r="Q419" t="s">
        <v>58</v>
      </c>
    </row>
    <row r="420" spans="1:17" x14ac:dyDescent="0.25">
      <c r="A420" s="4" t="s">
        <v>28</v>
      </c>
      <c r="B420" s="5" t="s">
        <v>38</v>
      </c>
      <c r="C420" t="s">
        <v>53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5">
        <v>0.83469230000000005</v>
      </c>
      <c r="H420" s="5">
        <v>0.83469230000000005</v>
      </c>
      <c r="I420" s="5">
        <v>72.709500000000006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>
        <v>23026</v>
      </c>
      <c r="P420" t="s">
        <v>60</v>
      </c>
      <c r="Q420" t="s">
        <v>58</v>
      </c>
    </row>
    <row r="421" spans="1:17" x14ac:dyDescent="0.25">
      <c r="A421" s="4" t="s">
        <v>29</v>
      </c>
      <c r="B421" s="5" t="s">
        <v>38</v>
      </c>
      <c r="C421" t="s">
        <v>53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5">
        <v>0.69565739999999998</v>
      </c>
      <c r="H421" s="5">
        <v>0.69565750000000004</v>
      </c>
      <c r="I421" s="5">
        <v>72.709500000000006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>
        <v>23026</v>
      </c>
      <c r="P421" t="s">
        <v>60</v>
      </c>
      <c r="Q421" t="s">
        <v>58</v>
      </c>
    </row>
    <row r="422" spans="1:17" x14ac:dyDescent="0.25">
      <c r="A422" s="4" t="s">
        <v>43</v>
      </c>
      <c r="B422" s="5" t="s">
        <v>38</v>
      </c>
      <c r="C422" t="s">
        <v>53</v>
      </c>
      <c r="D422" t="s">
        <v>26</v>
      </c>
      <c r="E422">
        <v>5</v>
      </c>
      <c r="F422" t="str">
        <f t="shared" si="6"/>
        <v>Aggregate1-in-10September Monthly System Peak DayAll5</v>
      </c>
      <c r="G422" s="5">
        <v>19.219619999999999</v>
      </c>
      <c r="H422" s="5">
        <v>19.219619999999999</v>
      </c>
      <c r="I422" s="5">
        <v>72.709500000000006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>
        <v>23026</v>
      </c>
      <c r="P422" t="s">
        <v>60</v>
      </c>
      <c r="Q422" t="s">
        <v>58</v>
      </c>
    </row>
    <row r="423" spans="1:17" x14ac:dyDescent="0.25">
      <c r="A423" s="4" t="s">
        <v>30</v>
      </c>
      <c r="B423" s="5" t="s">
        <v>38</v>
      </c>
      <c r="C423" t="s">
        <v>48</v>
      </c>
      <c r="D423" t="s">
        <v>59</v>
      </c>
      <c r="E423">
        <v>6</v>
      </c>
      <c r="F423" t="str">
        <f t="shared" si="6"/>
        <v>Average Per Ton1-in-10August Monthly System Peak Day100% Cycling6</v>
      </c>
      <c r="G423" s="5">
        <v>0.1508959</v>
      </c>
      <c r="H423" s="5">
        <v>0.1508959</v>
      </c>
      <c r="I423" s="5">
        <v>69.394499999999994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>
        <v>10695</v>
      </c>
      <c r="P423" t="s">
        <v>60</v>
      </c>
      <c r="Q423" t="s">
        <v>58</v>
      </c>
    </row>
    <row r="424" spans="1:17" x14ac:dyDescent="0.25">
      <c r="A424" s="4" t="s">
        <v>28</v>
      </c>
      <c r="B424" s="5" t="s">
        <v>38</v>
      </c>
      <c r="C424" t="s">
        <v>48</v>
      </c>
      <c r="D424" t="s">
        <v>59</v>
      </c>
      <c r="E424">
        <v>6</v>
      </c>
      <c r="F424" t="str">
        <f t="shared" si="6"/>
        <v>Average Per Premise1-in-10August Monthly System Peak Day100% Cycling6</v>
      </c>
      <c r="G424" s="5">
        <v>0.67626039999999998</v>
      </c>
      <c r="H424" s="5">
        <v>0.67626039999999998</v>
      </c>
      <c r="I424" s="5">
        <v>69.394499999999994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>
        <v>10695</v>
      </c>
      <c r="P424" t="s">
        <v>60</v>
      </c>
      <c r="Q424" t="s">
        <v>58</v>
      </c>
    </row>
    <row r="425" spans="1:17" x14ac:dyDescent="0.25">
      <c r="A425" s="4" t="s">
        <v>29</v>
      </c>
      <c r="B425" s="5" t="s">
        <v>38</v>
      </c>
      <c r="C425" t="s">
        <v>48</v>
      </c>
      <c r="D425" t="s">
        <v>59</v>
      </c>
      <c r="E425">
        <v>6</v>
      </c>
      <c r="F425" t="str">
        <f t="shared" si="6"/>
        <v>Average Per Device1-in-10August Monthly System Peak Day100% Cycling6</v>
      </c>
      <c r="G425" s="5">
        <v>0.54771709999999996</v>
      </c>
      <c r="H425" s="5">
        <v>0.54771709999999996</v>
      </c>
      <c r="I425" s="5">
        <v>69.394499999999994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>
        <v>10695</v>
      </c>
      <c r="P425" t="s">
        <v>60</v>
      </c>
      <c r="Q425" t="s">
        <v>58</v>
      </c>
    </row>
    <row r="426" spans="1:17" x14ac:dyDescent="0.25">
      <c r="A426" s="4" t="s">
        <v>43</v>
      </c>
      <c r="B426" s="5" t="s">
        <v>38</v>
      </c>
      <c r="C426" t="s">
        <v>48</v>
      </c>
      <c r="D426" t="s">
        <v>59</v>
      </c>
      <c r="E426">
        <v>6</v>
      </c>
      <c r="F426" t="str">
        <f t="shared" si="6"/>
        <v>Aggregate1-in-10August Monthly System Peak Day100% Cycling6</v>
      </c>
      <c r="G426" s="5">
        <v>7.2326050000000004</v>
      </c>
      <c r="H426" s="5">
        <v>7.2326050000000004</v>
      </c>
      <c r="I426" s="5">
        <v>69.394499999999994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>
        <v>10695</v>
      </c>
      <c r="P426" t="s">
        <v>60</v>
      </c>
      <c r="Q426" t="s">
        <v>58</v>
      </c>
    </row>
    <row r="427" spans="1:17" x14ac:dyDescent="0.25">
      <c r="A427" s="4" t="s">
        <v>30</v>
      </c>
      <c r="B427" s="5" t="s">
        <v>38</v>
      </c>
      <c r="C427" t="s">
        <v>48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5">
        <v>0.1900645</v>
      </c>
      <c r="H427" s="5">
        <v>0.1900645</v>
      </c>
      <c r="I427" s="5">
        <v>69.186199999999999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>
        <v>12331</v>
      </c>
      <c r="P427" t="s">
        <v>60</v>
      </c>
      <c r="Q427" t="s">
        <v>58</v>
      </c>
    </row>
    <row r="428" spans="1:17" x14ac:dyDescent="0.25">
      <c r="A428" s="4" t="s">
        <v>28</v>
      </c>
      <c r="B428" s="5" t="s">
        <v>38</v>
      </c>
      <c r="C428" t="s">
        <v>48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5">
        <v>0.7801785</v>
      </c>
      <c r="H428" s="5">
        <v>0.78017860000000006</v>
      </c>
      <c r="I428" s="5">
        <v>69.186199999999999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>
        <v>12331</v>
      </c>
      <c r="P428" t="s">
        <v>60</v>
      </c>
      <c r="Q428" t="s">
        <v>58</v>
      </c>
    </row>
    <row r="429" spans="1:17" x14ac:dyDescent="0.25">
      <c r="A429" s="4" t="s">
        <v>29</v>
      </c>
      <c r="B429" s="5" t="s">
        <v>38</v>
      </c>
      <c r="C429" t="s">
        <v>48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5">
        <v>0.66701670000000002</v>
      </c>
      <c r="H429" s="5">
        <v>0.66701670000000002</v>
      </c>
      <c r="I429" s="5">
        <v>69.186199999999999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>
        <v>12331</v>
      </c>
      <c r="P429" t="s">
        <v>60</v>
      </c>
      <c r="Q429" t="s">
        <v>58</v>
      </c>
    </row>
    <row r="430" spans="1:17" x14ac:dyDescent="0.25">
      <c r="A430" s="4" t="s">
        <v>43</v>
      </c>
      <c r="B430" s="5" t="s">
        <v>38</v>
      </c>
      <c r="C430" t="s">
        <v>48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5">
        <v>9.6203819999999993</v>
      </c>
      <c r="H430" s="5">
        <v>9.6203819999999993</v>
      </c>
      <c r="I430" s="5">
        <v>69.186199999999999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>
        <v>12331</v>
      </c>
      <c r="P430" t="s">
        <v>60</v>
      </c>
      <c r="Q430" t="s">
        <v>58</v>
      </c>
    </row>
    <row r="431" spans="1:17" x14ac:dyDescent="0.25">
      <c r="A431" s="4" t="s">
        <v>30</v>
      </c>
      <c r="B431" s="5" t="s">
        <v>38</v>
      </c>
      <c r="C431" t="s">
        <v>48</v>
      </c>
      <c r="D431" t="s">
        <v>26</v>
      </c>
      <c r="E431">
        <v>6</v>
      </c>
      <c r="F431" t="str">
        <f t="shared" si="6"/>
        <v>Average Per Ton1-in-10August Monthly System Peak DayAll6</v>
      </c>
      <c r="G431" s="5">
        <v>0.17187069999999999</v>
      </c>
      <c r="H431" s="5">
        <v>0.17187069999999999</v>
      </c>
      <c r="I431" s="5">
        <v>69.283000000000001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>
        <v>23026</v>
      </c>
      <c r="P431" t="s">
        <v>60</v>
      </c>
      <c r="Q431" t="s">
        <v>58</v>
      </c>
    </row>
    <row r="432" spans="1:17" x14ac:dyDescent="0.25">
      <c r="A432" s="4" t="s">
        <v>28</v>
      </c>
      <c r="B432" s="5" t="s">
        <v>38</v>
      </c>
      <c r="C432" t="s">
        <v>48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5">
        <v>0.73557830000000002</v>
      </c>
      <c r="H432" s="5">
        <v>0.73557830000000002</v>
      </c>
      <c r="I432" s="5">
        <v>69.283000000000001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>
        <v>23026</v>
      </c>
      <c r="P432" t="s">
        <v>60</v>
      </c>
      <c r="Q432" t="s">
        <v>58</v>
      </c>
    </row>
    <row r="433" spans="1:17" x14ac:dyDescent="0.25">
      <c r="A433" s="4" t="s">
        <v>29</v>
      </c>
      <c r="B433" s="5" t="s">
        <v>38</v>
      </c>
      <c r="C433" t="s">
        <v>48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5">
        <v>0.61305290000000001</v>
      </c>
      <c r="H433" s="5">
        <v>0.61305290000000001</v>
      </c>
      <c r="I433" s="5">
        <v>69.283000000000001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>
        <v>23026</v>
      </c>
      <c r="P433" t="s">
        <v>60</v>
      </c>
      <c r="Q433" t="s">
        <v>58</v>
      </c>
    </row>
    <row r="434" spans="1:17" x14ac:dyDescent="0.25">
      <c r="A434" s="4" t="s">
        <v>43</v>
      </c>
      <c r="B434" s="5" t="s">
        <v>38</v>
      </c>
      <c r="C434" t="s">
        <v>48</v>
      </c>
      <c r="D434" t="s">
        <v>26</v>
      </c>
      <c r="E434">
        <v>6</v>
      </c>
      <c r="F434" t="str">
        <f t="shared" si="6"/>
        <v>Aggregate1-in-10August Monthly System Peak DayAll6</v>
      </c>
      <c r="G434" s="5">
        <v>16.937429999999999</v>
      </c>
      <c r="H434" s="5">
        <v>16.937429999999999</v>
      </c>
      <c r="I434" s="5">
        <v>69.283000000000001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>
        <v>23026</v>
      </c>
      <c r="P434" t="s">
        <v>60</v>
      </c>
      <c r="Q434" t="s">
        <v>58</v>
      </c>
    </row>
    <row r="435" spans="1:17" x14ac:dyDescent="0.25">
      <c r="A435" s="4" t="s">
        <v>30</v>
      </c>
      <c r="B435" s="5" t="s">
        <v>38</v>
      </c>
      <c r="C435" t="s">
        <v>37</v>
      </c>
      <c r="D435" t="s">
        <v>59</v>
      </c>
      <c r="E435">
        <v>6</v>
      </c>
      <c r="F435" t="str">
        <f t="shared" si="6"/>
        <v>Average Per Ton1-in-10August Typical Event Day100% Cycling6</v>
      </c>
      <c r="G435" s="5">
        <v>0.14785590000000001</v>
      </c>
      <c r="H435" s="5">
        <v>0.14785590000000001</v>
      </c>
      <c r="I435" s="5">
        <v>68.015199999999993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>
        <v>10695</v>
      </c>
      <c r="P435" t="s">
        <v>60</v>
      </c>
      <c r="Q435" t="s">
        <v>58</v>
      </c>
    </row>
    <row r="436" spans="1:17" x14ac:dyDescent="0.25">
      <c r="A436" s="4" t="s">
        <v>28</v>
      </c>
      <c r="B436" s="5" t="s">
        <v>38</v>
      </c>
      <c r="C436" t="s">
        <v>37</v>
      </c>
      <c r="D436" t="s">
        <v>59</v>
      </c>
      <c r="E436">
        <v>6</v>
      </c>
      <c r="F436" t="str">
        <f t="shared" si="6"/>
        <v>Average Per Premise1-in-10August Typical Event Day100% Cycling6</v>
      </c>
      <c r="G436" s="5">
        <v>0.66263649999999996</v>
      </c>
      <c r="H436" s="5">
        <v>0.66263649999999996</v>
      </c>
      <c r="I436" s="5">
        <v>68.015199999999993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>
        <v>10695</v>
      </c>
      <c r="P436" t="s">
        <v>60</v>
      </c>
      <c r="Q436" t="s">
        <v>58</v>
      </c>
    </row>
    <row r="437" spans="1:17" x14ac:dyDescent="0.25">
      <c r="A437" s="4" t="s">
        <v>29</v>
      </c>
      <c r="B437" s="5" t="s">
        <v>38</v>
      </c>
      <c r="C437" t="s">
        <v>37</v>
      </c>
      <c r="D437" t="s">
        <v>59</v>
      </c>
      <c r="E437">
        <v>6</v>
      </c>
      <c r="F437" t="str">
        <f t="shared" si="6"/>
        <v>Average Per Device1-in-10August Typical Event Day100% Cycling6</v>
      </c>
      <c r="G437" s="5">
        <v>0.53668289999999996</v>
      </c>
      <c r="H437" s="5">
        <v>0.53668280000000002</v>
      </c>
      <c r="I437" s="5">
        <v>68.015199999999993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>
        <v>10695</v>
      </c>
      <c r="P437" t="s">
        <v>60</v>
      </c>
      <c r="Q437" t="s">
        <v>58</v>
      </c>
    </row>
    <row r="438" spans="1:17" x14ac:dyDescent="0.25">
      <c r="A438" s="4" t="s">
        <v>43</v>
      </c>
      <c r="B438" s="5" t="s">
        <v>38</v>
      </c>
      <c r="C438" t="s">
        <v>37</v>
      </c>
      <c r="D438" t="s">
        <v>59</v>
      </c>
      <c r="E438">
        <v>6</v>
      </c>
      <c r="F438" t="str">
        <f t="shared" si="6"/>
        <v>Aggregate1-in-10August Typical Event Day100% Cycling6</v>
      </c>
      <c r="G438" s="5">
        <v>7.0868969999999996</v>
      </c>
      <c r="H438" s="5">
        <v>7.0868969999999996</v>
      </c>
      <c r="I438" s="5">
        <v>68.015199999999993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>
        <v>10695</v>
      </c>
      <c r="P438" t="s">
        <v>60</v>
      </c>
      <c r="Q438" t="s">
        <v>58</v>
      </c>
    </row>
    <row r="439" spans="1:17" x14ac:dyDescent="0.25">
      <c r="A439" s="4" t="s">
        <v>30</v>
      </c>
      <c r="B439" s="5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5">
        <v>0.1867743</v>
      </c>
      <c r="H439" s="5">
        <v>0.1867743</v>
      </c>
      <c r="I439" s="5">
        <v>67.743200000000002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>
        <v>12331</v>
      </c>
      <c r="P439" t="s">
        <v>60</v>
      </c>
      <c r="Q439" t="s">
        <v>58</v>
      </c>
    </row>
    <row r="440" spans="1:17" x14ac:dyDescent="0.25">
      <c r="A440" s="4" t="s">
        <v>28</v>
      </c>
      <c r="B440" s="5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5">
        <v>0.76667289999999999</v>
      </c>
      <c r="H440" s="5">
        <v>0.76667289999999999</v>
      </c>
      <c r="I440" s="5">
        <v>67.743200000000002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>
        <v>12331</v>
      </c>
      <c r="P440" t="s">
        <v>60</v>
      </c>
      <c r="Q440" t="s">
        <v>58</v>
      </c>
    </row>
    <row r="441" spans="1:17" x14ac:dyDescent="0.25">
      <c r="A441" s="4" t="s">
        <v>29</v>
      </c>
      <c r="B441" s="5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5">
        <v>0.65546990000000005</v>
      </c>
      <c r="H441" s="5">
        <v>0.65546990000000005</v>
      </c>
      <c r="I441" s="5">
        <v>67.743200000000002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>
        <v>12331</v>
      </c>
      <c r="P441" t="s">
        <v>60</v>
      </c>
      <c r="Q441" t="s">
        <v>58</v>
      </c>
    </row>
    <row r="442" spans="1:17" x14ac:dyDescent="0.25">
      <c r="A442" s="4" t="s">
        <v>43</v>
      </c>
      <c r="B442" s="5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5">
        <v>9.4538430000000009</v>
      </c>
      <c r="H442" s="5">
        <v>9.4538430000000009</v>
      </c>
      <c r="I442" s="5">
        <v>67.743200000000002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>
        <v>12331</v>
      </c>
      <c r="P442" t="s">
        <v>60</v>
      </c>
      <c r="Q442" t="s">
        <v>58</v>
      </c>
    </row>
    <row r="443" spans="1:17" x14ac:dyDescent="0.25">
      <c r="A443" s="4" t="s">
        <v>30</v>
      </c>
      <c r="B443" s="5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5">
        <v>0.1686967</v>
      </c>
      <c r="H443" s="5">
        <v>0.1686967</v>
      </c>
      <c r="I443" s="5">
        <v>67.869600000000005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>
        <v>23026</v>
      </c>
      <c r="P443" t="s">
        <v>60</v>
      </c>
      <c r="Q443" t="s">
        <v>58</v>
      </c>
    </row>
    <row r="444" spans="1:17" x14ac:dyDescent="0.25">
      <c r="A444" s="4" t="s">
        <v>28</v>
      </c>
      <c r="B444" s="5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5">
        <v>0.72199429999999998</v>
      </c>
      <c r="H444" s="5">
        <v>0.72199420000000003</v>
      </c>
      <c r="I444" s="5">
        <v>67.869600000000005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>
        <v>23026</v>
      </c>
      <c r="P444" t="s">
        <v>60</v>
      </c>
      <c r="Q444" t="s">
        <v>58</v>
      </c>
    </row>
    <row r="445" spans="1:17" x14ac:dyDescent="0.25">
      <c r="A445" s="4" t="s">
        <v>29</v>
      </c>
      <c r="B445" s="5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5">
        <v>0.60173160000000003</v>
      </c>
      <c r="H445" s="5">
        <v>0.60173149999999997</v>
      </c>
      <c r="I445" s="5">
        <v>67.869600000000005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>
        <v>23026</v>
      </c>
      <c r="P445" t="s">
        <v>60</v>
      </c>
      <c r="Q445" t="s">
        <v>58</v>
      </c>
    </row>
    <row r="446" spans="1:17" x14ac:dyDescent="0.25">
      <c r="A446" s="4" t="s">
        <v>43</v>
      </c>
      <c r="B446" s="5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5">
        <v>16.624639999999999</v>
      </c>
      <c r="H446" s="5">
        <v>16.624639999999999</v>
      </c>
      <c r="I446" s="5">
        <v>67.869600000000005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>
        <v>23026</v>
      </c>
      <c r="P446" t="s">
        <v>60</v>
      </c>
      <c r="Q446" t="s">
        <v>58</v>
      </c>
    </row>
    <row r="447" spans="1:17" x14ac:dyDescent="0.25">
      <c r="A447" s="4" t="s">
        <v>30</v>
      </c>
      <c r="B447" s="5" t="s">
        <v>38</v>
      </c>
      <c r="C447" t="s">
        <v>49</v>
      </c>
      <c r="D447" t="s">
        <v>59</v>
      </c>
      <c r="E447">
        <v>6</v>
      </c>
      <c r="F447" t="str">
        <f t="shared" si="6"/>
        <v>Average Per Ton1-in-10July Monthly System Peak Day100% Cycling6</v>
      </c>
      <c r="G447" s="5">
        <v>0.13206080000000001</v>
      </c>
      <c r="H447" s="5">
        <v>0.13206080000000001</v>
      </c>
      <c r="I447" s="5">
        <v>68.120800000000003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>
        <v>10695</v>
      </c>
      <c r="P447" t="s">
        <v>60</v>
      </c>
      <c r="Q447" t="s">
        <v>58</v>
      </c>
    </row>
    <row r="448" spans="1:17" x14ac:dyDescent="0.25">
      <c r="A448" s="4" t="s">
        <v>28</v>
      </c>
      <c r="B448" s="5" t="s">
        <v>38</v>
      </c>
      <c r="C448" t="s">
        <v>49</v>
      </c>
      <c r="D448" t="s">
        <v>59</v>
      </c>
      <c r="E448">
        <v>6</v>
      </c>
      <c r="F448" t="str">
        <f t="shared" si="6"/>
        <v>Average Per Premise1-in-10July Monthly System Peak Day100% Cycling6</v>
      </c>
      <c r="G448" s="5">
        <v>0.59184829999999999</v>
      </c>
      <c r="H448" s="5">
        <v>0.59184829999999999</v>
      </c>
      <c r="I448" s="5">
        <v>68.120800000000003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>
        <v>10695</v>
      </c>
      <c r="P448" t="s">
        <v>60</v>
      </c>
      <c r="Q448" t="s">
        <v>58</v>
      </c>
    </row>
    <row r="449" spans="1:17" x14ac:dyDescent="0.25">
      <c r="A449" s="4" t="s">
        <v>29</v>
      </c>
      <c r="B449" s="5" t="s">
        <v>38</v>
      </c>
      <c r="C449" t="s">
        <v>49</v>
      </c>
      <c r="D449" t="s">
        <v>59</v>
      </c>
      <c r="E449">
        <v>6</v>
      </c>
      <c r="F449" t="str">
        <f t="shared" si="6"/>
        <v>Average Per Device1-in-10July Monthly System Peak Day100% Cycling6</v>
      </c>
      <c r="G449" s="5">
        <v>0.4793501</v>
      </c>
      <c r="H449" s="5">
        <v>0.4793501</v>
      </c>
      <c r="I449" s="5">
        <v>68.120800000000003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>
        <v>10695</v>
      </c>
      <c r="P449" t="s">
        <v>60</v>
      </c>
      <c r="Q449" t="s">
        <v>58</v>
      </c>
    </row>
    <row r="450" spans="1:17" x14ac:dyDescent="0.25">
      <c r="A450" s="4" t="s">
        <v>43</v>
      </c>
      <c r="B450" s="5" t="s">
        <v>38</v>
      </c>
      <c r="C450" t="s">
        <v>49</v>
      </c>
      <c r="D450" t="s">
        <v>59</v>
      </c>
      <c r="E450">
        <v>6</v>
      </c>
      <c r="F450" t="str">
        <f t="shared" si="6"/>
        <v>Aggregate1-in-10July Monthly System Peak Day100% Cycling6</v>
      </c>
      <c r="G450" s="5">
        <v>6.3298180000000004</v>
      </c>
      <c r="H450" s="5">
        <v>6.3298180000000004</v>
      </c>
      <c r="I450" s="5">
        <v>68.120800000000003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>
        <v>10695</v>
      </c>
      <c r="P450" t="s">
        <v>60</v>
      </c>
      <c r="Q450" t="s">
        <v>58</v>
      </c>
    </row>
    <row r="451" spans="1:17" x14ac:dyDescent="0.25">
      <c r="A451" s="4" t="s">
        <v>30</v>
      </c>
      <c r="B451" s="5" t="s">
        <v>38</v>
      </c>
      <c r="C451" t="s">
        <v>49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5">
        <v>0.1680721</v>
      </c>
      <c r="H451" s="5">
        <v>0.1680721</v>
      </c>
      <c r="I451" s="5">
        <v>67.924999999999997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>
        <v>12331</v>
      </c>
      <c r="P451" t="s">
        <v>60</v>
      </c>
      <c r="Q451" t="s">
        <v>58</v>
      </c>
    </row>
    <row r="452" spans="1:17" x14ac:dyDescent="0.25">
      <c r="A452" s="4" t="s">
        <v>28</v>
      </c>
      <c r="B452" s="5" t="s">
        <v>38</v>
      </c>
      <c r="C452" t="s">
        <v>49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5">
        <v>0.68990379999999996</v>
      </c>
      <c r="H452" s="5">
        <v>0.68990370000000001</v>
      </c>
      <c r="I452" s="5">
        <v>67.924999999999997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>
        <v>12331</v>
      </c>
      <c r="P452" t="s">
        <v>60</v>
      </c>
      <c r="Q452" t="s">
        <v>58</v>
      </c>
    </row>
    <row r="453" spans="1:17" x14ac:dyDescent="0.25">
      <c r="A453" s="4" t="s">
        <v>29</v>
      </c>
      <c r="B453" s="5" t="s">
        <v>38</v>
      </c>
      <c r="C453" t="s">
        <v>49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5">
        <v>0.58983589999999997</v>
      </c>
      <c r="H453" s="5">
        <v>0.58983589999999997</v>
      </c>
      <c r="I453" s="5">
        <v>67.924999999999997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>
        <v>12331</v>
      </c>
      <c r="P453" t="s">
        <v>60</v>
      </c>
      <c r="Q453" t="s">
        <v>58</v>
      </c>
    </row>
    <row r="454" spans="1:17" x14ac:dyDescent="0.25">
      <c r="A454" s="4" t="s">
        <v>43</v>
      </c>
      <c r="B454" s="5" t="s">
        <v>38</v>
      </c>
      <c r="C454" t="s">
        <v>49</v>
      </c>
      <c r="D454" t="s">
        <v>31</v>
      </c>
      <c r="E454">
        <v>6</v>
      </c>
      <c r="F454" t="str">
        <f t="shared" si="7"/>
        <v>Aggregate1-in-10July Monthly System Peak Day50% Cycling6</v>
      </c>
      <c r="G454" s="5">
        <v>8.5072030000000005</v>
      </c>
      <c r="H454" s="5">
        <v>8.5072030000000005</v>
      </c>
      <c r="I454" s="5">
        <v>67.924999999999997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>
        <v>12331</v>
      </c>
      <c r="P454" t="s">
        <v>60</v>
      </c>
      <c r="Q454" t="s">
        <v>58</v>
      </c>
    </row>
    <row r="455" spans="1:17" x14ac:dyDescent="0.25">
      <c r="A455" s="4" t="s">
        <v>30</v>
      </c>
      <c r="B455" s="5" t="s">
        <v>38</v>
      </c>
      <c r="C455" t="s">
        <v>49</v>
      </c>
      <c r="D455" t="s">
        <v>26</v>
      </c>
      <c r="E455">
        <v>6</v>
      </c>
      <c r="F455" t="str">
        <f t="shared" si="7"/>
        <v>Average Per Ton1-in-10July Monthly System Peak DayAll6</v>
      </c>
      <c r="G455" s="5">
        <v>0.1513448</v>
      </c>
      <c r="H455" s="5">
        <v>0.1513448</v>
      </c>
      <c r="I455" s="5">
        <v>68.016000000000005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>
        <v>23026</v>
      </c>
      <c r="P455" t="s">
        <v>60</v>
      </c>
      <c r="Q455" t="s">
        <v>58</v>
      </c>
    </row>
    <row r="456" spans="1:17" x14ac:dyDescent="0.25">
      <c r="A456" s="4" t="s">
        <v>28</v>
      </c>
      <c r="B456" s="5" t="s">
        <v>38</v>
      </c>
      <c r="C456" t="s">
        <v>49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5">
        <v>0.64773099999999995</v>
      </c>
      <c r="H456" s="5">
        <v>0.64773099999999995</v>
      </c>
      <c r="I456" s="5">
        <v>68.016000000000005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>
        <v>23026</v>
      </c>
      <c r="P456" t="s">
        <v>60</v>
      </c>
      <c r="Q456" t="s">
        <v>58</v>
      </c>
    </row>
    <row r="457" spans="1:17" x14ac:dyDescent="0.25">
      <c r="A457" s="4" t="s">
        <v>29</v>
      </c>
      <c r="B457" s="5" t="s">
        <v>38</v>
      </c>
      <c r="C457" t="s">
        <v>49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5">
        <v>0.53983829999999999</v>
      </c>
      <c r="H457" s="5">
        <v>0.53983829999999999</v>
      </c>
      <c r="I457" s="5">
        <v>68.016000000000005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>
        <v>23026</v>
      </c>
      <c r="P457" t="s">
        <v>60</v>
      </c>
      <c r="Q457" t="s">
        <v>58</v>
      </c>
    </row>
    <row r="458" spans="1:17" x14ac:dyDescent="0.25">
      <c r="A458" s="4" t="s">
        <v>43</v>
      </c>
      <c r="B458" s="5" t="s">
        <v>38</v>
      </c>
      <c r="C458" t="s">
        <v>49</v>
      </c>
      <c r="D458" t="s">
        <v>26</v>
      </c>
      <c r="E458">
        <v>6</v>
      </c>
      <c r="F458" t="str">
        <f t="shared" si="7"/>
        <v>Aggregate1-in-10July Monthly System Peak DayAll6</v>
      </c>
      <c r="G458" s="5">
        <v>14.91465</v>
      </c>
      <c r="H458" s="5">
        <v>14.91465</v>
      </c>
      <c r="I458" s="5">
        <v>68.016000000000005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>
        <v>23026</v>
      </c>
      <c r="P458" t="s">
        <v>60</v>
      </c>
      <c r="Q458" t="s">
        <v>58</v>
      </c>
    </row>
    <row r="459" spans="1:17" x14ac:dyDescent="0.25">
      <c r="A459" s="4" t="s">
        <v>30</v>
      </c>
      <c r="B459" s="5" t="s">
        <v>38</v>
      </c>
      <c r="C459" t="s">
        <v>50</v>
      </c>
      <c r="D459" t="s">
        <v>59</v>
      </c>
      <c r="E459">
        <v>6</v>
      </c>
      <c r="F459" t="str">
        <f t="shared" si="7"/>
        <v>Average Per Ton1-in-10June Monthly System Peak Day100% Cycling6</v>
      </c>
      <c r="G459" s="5">
        <v>0.12779650000000001</v>
      </c>
      <c r="H459" s="5">
        <v>0.12779650000000001</v>
      </c>
      <c r="I459" s="5">
        <v>63.593299999999999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>
        <v>10695</v>
      </c>
      <c r="P459" t="s">
        <v>60</v>
      </c>
      <c r="Q459" t="s">
        <v>58</v>
      </c>
    </row>
    <row r="460" spans="1:17" x14ac:dyDescent="0.25">
      <c r="A460" s="4" t="s">
        <v>28</v>
      </c>
      <c r="B460" s="5" t="s">
        <v>38</v>
      </c>
      <c r="C460" t="s">
        <v>50</v>
      </c>
      <c r="D460" t="s">
        <v>59</v>
      </c>
      <c r="E460">
        <v>6</v>
      </c>
      <c r="F460" t="str">
        <f t="shared" si="7"/>
        <v>Average Per Premise1-in-10June Monthly System Peak Day100% Cycling6</v>
      </c>
      <c r="G460" s="5">
        <v>0.5727373</v>
      </c>
      <c r="H460" s="5">
        <v>0.5727373</v>
      </c>
      <c r="I460" s="5">
        <v>63.593299999999999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>
        <v>10695</v>
      </c>
      <c r="P460" t="s">
        <v>60</v>
      </c>
      <c r="Q460" t="s">
        <v>58</v>
      </c>
    </row>
    <row r="461" spans="1:17" x14ac:dyDescent="0.25">
      <c r="A461" s="4" t="s">
        <v>29</v>
      </c>
      <c r="B461" s="5" t="s">
        <v>38</v>
      </c>
      <c r="C461" t="s">
        <v>50</v>
      </c>
      <c r="D461" t="s">
        <v>59</v>
      </c>
      <c r="E461">
        <v>6</v>
      </c>
      <c r="F461" t="str">
        <f t="shared" si="7"/>
        <v>Average Per Device1-in-10June Monthly System Peak Day100% Cycling6</v>
      </c>
      <c r="G461" s="5">
        <v>0.4638717</v>
      </c>
      <c r="H461" s="5">
        <v>0.4638717</v>
      </c>
      <c r="I461" s="5">
        <v>63.593299999999999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>
        <v>10695</v>
      </c>
      <c r="P461" t="s">
        <v>60</v>
      </c>
      <c r="Q461" t="s">
        <v>58</v>
      </c>
    </row>
    <row r="462" spans="1:17" x14ac:dyDescent="0.25">
      <c r="A462" s="4" t="s">
        <v>43</v>
      </c>
      <c r="B462" s="5" t="s">
        <v>38</v>
      </c>
      <c r="C462" t="s">
        <v>50</v>
      </c>
      <c r="D462" t="s">
        <v>59</v>
      </c>
      <c r="E462">
        <v>6</v>
      </c>
      <c r="F462" t="str">
        <f t="shared" si="7"/>
        <v>Aggregate1-in-10June Monthly System Peak Day100% Cycling6</v>
      </c>
      <c r="G462" s="5">
        <v>6.125426</v>
      </c>
      <c r="H462" s="5">
        <v>6.125426</v>
      </c>
      <c r="I462" s="5">
        <v>63.593299999999999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>
        <v>10695</v>
      </c>
      <c r="P462" t="s">
        <v>60</v>
      </c>
      <c r="Q462" t="s">
        <v>58</v>
      </c>
    </row>
    <row r="463" spans="1:17" x14ac:dyDescent="0.25">
      <c r="A463" s="4" t="s">
        <v>30</v>
      </c>
      <c r="B463" s="5" t="s">
        <v>38</v>
      </c>
      <c r="C463" t="s">
        <v>50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5">
        <v>0.16307779999999999</v>
      </c>
      <c r="H463" s="5">
        <v>0.16307779999999999</v>
      </c>
      <c r="I463" s="5">
        <v>63.148099999999999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>
        <v>12331</v>
      </c>
      <c r="P463" t="s">
        <v>60</v>
      </c>
      <c r="Q463" t="s">
        <v>58</v>
      </c>
    </row>
    <row r="464" spans="1:17" x14ac:dyDescent="0.25">
      <c r="A464" s="4" t="s">
        <v>28</v>
      </c>
      <c r="B464" s="5" t="s">
        <v>38</v>
      </c>
      <c r="C464" t="s">
        <v>50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5">
        <v>0.66940330000000003</v>
      </c>
      <c r="H464" s="5">
        <v>0.66940330000000003</v>
      </c>
      <c r="I464" s="5">
        <v>63.148099999999999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>
        <v>12331</v>
      </c>
      <c r="P464" t="s">
        <v>60</v>
      </c>
      <c r="Q464" t="s">
        <v>58</v>
      </c>
    </row>
    <row r="465" spans="1:17" x14ac:dyDescent="0.25">
      <c r="A465" s="4" t="s">
        <v>29</v>
      </c>
      <c r="B465" s="5" t="s">
        <v>38</v>
      </c>
      <c r="C465" t="s">
        <v>50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5">
        <v>0.57230890000000001</v>
      </c>
      <c r="H465" s="5">
        <v>0.57230890000000001</v>
      </c>
      <c r="I465" s="5">
        <v>63.148099999999999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>
        <v>12331</v>
      </c>
      <c r="P465" t="s">
        <v>60</v>
      </c>
      <c r="Q465" t="s">
        <v>58</v>
      </c>
    </row>
    <row r="466" spans="1:17" x14ac:dyDescent="0.25">
      <c r="A466" s="4" t="s">
        <v>43</v>
      </c>
      <c r="B466" s="5" t="s">
        <v>38</v>
      </c>
      <c r="C466" t="s">
        <v>50</v>
      </c>
      <c r="D466" t="s">
        <v>31</v>
      </c>
      <c r="E466">
        <v>6</v>
      </c>
      <c r="F466" t="str">
        <f t="shared" si="7"/>
        <v>Aggregate1-in-10June Monthly System Peak Day50% Cycling6</v>
      </c>
      <c r="G466" s="5">
        <v>8.2544120000000003</v>
      </c>
      <c r="H466" s="5">
        <v>8.2544120000000003</v>
      </c>
      <c r="I466" s="5">
        <v>63.148099999999999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>
        <v>12331</v>
      </c>
      <c r="P466" t="s">
        <v>60</v>
      </c>
      <c r="Q466" t="s">
        <v>58</v>
      </c>
    </row>
    <row r="467" spans="1:17" x14ac:dyDescent="0.25">
      <c r="A467" s="4" t="s">
        <v>30</v>
      </c>
      <c r="B467" s="5" t="s">
        <v>38</v>
      </c>
      <c r="C467" t="s">
        <v>50</v>
      </c>
      <c r="D467" t="s">
        <v>26</v>
      </c>
      <c r="E467">
        <v>6</v>
      </c>
      <c r="F467" t="str">
        <f t="shared" si="7"/>
        <v>Average Per Ton1-in-10June Monthly System Peak DayAll6</v>
      </c>
      <c r="G467" s="5">
        <v>0.1466896</v>
      </c>
      <c r="H467" s="5">
        <v>0.1466896</v>
      </c>
      <c r="I467" s="5">
        <v>63.354900000000001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>
        <v>23026</v>
      </c>
      <c r="P467" t="s">
        <v>60</v>
      </c>
      <c r="Q467" t="s">
        <v>58</v>
      </c>
    </row>
    <row r="468" spans="1:17" x14ac:dyDescent="0.25">
      <c r="A468" s="4" t="s">
        <v>28</v>
      </c>
      <c r="B468" s="5" t="s">
        <v>38</v>
      </c>
      <c r="C468" t="s">
        <v>50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5">
        <v>0.62780749999999996</v>
      </c>
      <c r="H468" s="5">
        <v>0.62780749999999996</v>
      </c>
      <c r="I468" s="5">
        <v>63.354900000000001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>
        <v>23026</v>
      </c>
      <c r="P468" t="s">
        <v>60</v>
      </c>
      <c r="Q468" t="s">
        <v>58</v>
      </c>
    </row>
    <row r="469" spans="1:17" x14ac:dyDescent="0.25">
      <c r="A469" s="4" t="s">
        <v>29</v>
      </c>
      <c r="B469" s="5" t="s">
        <v>38</v>
      </c>
      <c r="C469" t="s">
        <v>50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5">
        <v>0.52323350000000002</v>
      </c>
      <c r="H469" s="5">
        <v>0.52323350000000002</v>
      </c>
      <c r="I469" s="5">
        <v>63.354900000000001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>
        <v>23026</v>
      </c>
      <c r="P469" t="s">
        <v>60</v>
      </c>
      <c r="Q469" t="s">
        <v>58</v>
      </c>
    </row>
    <row r="470" spans="1:17" x14ac:dyDescent="0.25">
      <c r="A470" s="4" t="s">
        <v>43</v>
      </c>
      <c r="B470" s="5" t="s">
        <v>38</v>
      </c>
      <c r="C470" t="s">
        <v>50</v>
      </c>
      <c r="D470" t="s">
        <v>26</v>
      </c>
      <c r="E470">
        <v>6</v>
      </c>
      <c r="F470" t="str">
        <f t="shared" si="7"/>
        <v>Aggregate1-in-10June Monthly System Peak DayAll6</v>
      </c>
      <c r="G470" s="5">
        <v>14.4559</v>
      </c>
      <c r="H470" s="5">
        <v>14.4559</v>
      </c>
      <c r="I470" s="5">
        <v>63.354900000000001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>
        <v>23026</v>
      </c>
      <c r="P470" t="s">
        <v>60</v>
      </c>
      <c r="Q470" t="s">
        <v>58</v>
      </c>
    </row>
    <row r="471" spans="1:17" x14ac:dyDescent="0.25">
      <c r="A471" s="4" t="s">
        <v>30</v>
      </c>
      <c r="B471" s="5" t="s">
        <v>38</v>
      </c>
      <c r="C471" t="s">
        <v>51</v>
      </c>
      <c r="D471" t="s">
        <v>59</v>
      </c>
      <c r="E471">
        <v>6</v>
      </c>
      <c r="F471" t="str">
        <f t="shared" si="7"/>
        <v>Average Per Ton1-in-10May Monthly System Peak Day100% Cycling6</v>
      </c>
      <c r="G471" s="5">
        <v>0.12850890000000001</v>
      </c>
      <c r="H471" s="5">
        <v>0.12850890000000001</v>
      </c>
      <c r="I471" s="5">
        <v>62.452199999999998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>
        <v>10695</v>
      </c>
      <c r="P471" t="s">
        <v>60</v>
      </c>
      <c r="Q471" t="s">
        <v>58</v>
      </c>
    </row>
    <row r="472" spans="1:17" x14ac:dyDescent="0.25">
      <c r="A472" s="4" t="s">
        <v>28</v>
      </c>
      <c r="B472" s="5" t="s">
        <v>38</v>
      </c>
      <c r="C472" t="s">
        <v>51</v>
      </c>
      <c r="D472" t="s">
        <v>59</v>
      </c>
      <c r="E472">
        <v>6</v>
      </c>
      <c r="F472" t="str">
        <f t="shared" si="7"/>
        <v>Average Per Premise1-in-10May Monthly System Peak Day100% Cycling6</v>
      </c>
      <c r="G472" s="5">
        <v>0.57593000000000005</v>
      </c>
      <c r="H472" s="5">
        <v>0.57593000000000005</v>
      </c>
      <c r="I472" s="5">
        <v>62.452199999999998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>
        <v>10695</v>
      </c>
      <c r="P472" t="s">
        <v>60</v>
      </c>
      <c r="Q472" t="s">
        <v>58</v>
      </c>
    </row>
    <row r="473" spans="1:17" x14ac:dyDescent="0.25">
      <c r="A473" s="4" t="s">
        <v>29</v>
      </c>
      <c r="B473" s="5" t="s">
        <v>38</v>
      </c>
      <c r="C473" t="s">
        <v>51</v>
      </c>
      <c r="D473" t="s">
        <v>59</v>
      </c>
      <c r="E473">
        <v>6</v>
      </c>
      <c r="F473" t="str">
        <f t="shared" si="7"/>
        <v>Average Per Device1-in-10May Monthly System Peak Day100% Cycling6</v>
      </c>
      <c r="G473" s="5">
        <v>0.46645750000000002</v>
      </c>
      <c r="H473" s="5">
        <v>0.46645750000000002</v>
      </c>
      <c r="I473" s="5">
        <v>62.452199999999998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>
        <v>10695</v>
      </c>
      <c r="P473" t="s">
        <v>60</v>
      </c>
      <c r="Q473" t="s">
        <v>58</v>
      </c>
    </row>
    <row r="474" spans="1:17" x14ac:dyDescent="0.25">
      <c r="A474" s="4" t="s">
        <v>43</v>
      </c>
      <c r="B474" s="5" t="s">
        <v>38</v>
      </c>
      <c r="C474" t="s">
        <v>51</v>
      </c>
      <c r="D474" t="s">
        <v>59</v>
      </c>
      <c r="E474">
        <v>6</v>
      </c>
      <c r="F474" t="str">
        <f t="shared" si="7"/>
        <v>Aggregate1-in-10May Monthly System Peak Day100% Cycling6</v>
      </c>
      <c r="G474" s="5">
        <v>6.1595709999999997</v>
      </c>
      <c r="H474" s="5">
        <v>6.1595719999999998</v>
      </c>
      <c r="I474" s="5">
        <v>62.452199999999998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>
        <v>10695</v>
      </c>
      <c r="P474" t="s">
        <v>60</v>
      </c>
      <c r="Q474" t="s">
        <v>58</v>
      </c>
    </row>
    <row r="475" spans="1:17" x14ac:dyDescent="0.25">
      <c r="A475" s="4" t="s">
        <v>30</v>
      </c>
      <c r="B475" s="5" t="s">
        <v>38</v>
      </c>
      <c r="C475" t="s">
        <v>51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5">
        <v>0.16441359999999999</v>
      </c>
      <c r="H475" s="5">
        <v>0.16441359999999999</v>
      </c>
      <c r="I475" s="5">
        <v>62.213500000000003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>
        <v>12331</v>
      </c>
      <c r="P475" t="s">
        <v>60</v>
      </c>
      <c r="Q475" t="s">
        <v>58</v>
      </c>
    </row>
    <row r="476" spans="1:17" x14ac:dyDescent="0.25">
      <c r="A476" s="4" t="s">
        <v>28</v>
      </c>
      <c r="B476" s="5" t="s">
        <v>38</v>
      </c>
      <c r="C476" t="s">
        <v>51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5">
        <v>0.6748864</v>
      </c>
      <c r="H476" s="5">
        <v>0.6748864</v>
      </c>
      <c r="I476" s="5">
        <v>62.213500000000003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>
        <v>12331</v>
      </c>
      <c r="P476" t="s">
        <v>60</v>
      </c>
      <c r="Q476" t="s">
        <v>58</v>
      </c>
    </row>
    <row r="477" spans="1:17" x14ac:dyDescent="0.25">
      <c r="A477" s="4" t="s">
        <v>29</v>
      </c>
      <c r="B477" s="5" t="s">
        <v>38</v>
      </c>
      <c r="C477" t="s">
        <v>51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5">
        <v>0.57699670000000003</v>
      </c>
      <c r="H477" s="5">
        <v>0.57699670000000003</v>
      </c>
      <c r="I477" s="5">
        <v>62.213500000000003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>
        <v>12331</v>
      </c>
      <c r="P477" t="s">
        <v>60</v>
      </c>
      <c r="Q477" t="s">
        <v>58</v>
      </c>
    </row>
    <row r="478" spans="1:17" x14ac:dyDescent="0.25">
      <c r="A478" s="4" t="s">
        <v>43</v>
      </c>
      <c r="B478" s="5" t="s">
        <v>38</v>
      </c>
      <c r="C478" t="s">
        <v>51</v>
      </c>
      <c r="D478" t="s">
        <v>31</v>
      </c>
      <c r="E478">
        <v>6</v>
      </c>
      <c r="F478" t="str">
        <f t="shared" si="7"/>
        <v>Aggregate1-in-10May Monthly System Peak Day50% Cycling6</v>
      </c>
      <c r="G478" s="5">
        <v>8.3220240000000008</v>
      </c>
      <c r="H478" s="5">
        <v>8.3220240000000008</v>
      </c>
      <c r="I478" s="5">
        <v>62.213500000000003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>
        <v>12331</v>
      </c>
      <c r="P478" t="s">
        <v>60</v>
      </c>
      <c r="Q478" t="s">
        <v>58</v>
      </c>
    </row>
    <row r="479" spans="1:17" x14ac:dyDescent="0.25">
      <c r="A479" s="4" t="s">
        <v>30</v>
      </c>
      <c r="B479" s="5" t="s">
        <v>38</v>
      </c>
      <c r="C479" t="s">
        <v>51</v>
      </c>
      <c r="D479" t="s">
        <v>26</v>
      </c>
      <c r="E479">
        <v>6</v>
      </c>
      <c r="F479" t="str">
        <f t="shared" si="7"/>
        <v>Average Per Ton1-in-10May Monthly System Peak DayAll6</v>
      </c>
      <c r="G479" s="5">
        <v>0.1477358</v>
      </c>
      <c r="H479" s="5">
        <v>0.1477358</v>
      </c>
      <c r="I479" s="5">
        <v>62.324300000000001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>
        <v>23026</v>
      </c>
      <c r="P479" t="s">
        <v>60</v>
      </c>
      <c r="Q479" t="s">
        <v>58</v>
      </c>
    </row>
    <row r="480" spans="1:17" x14ac:dyDescent="0.25">
      <c r="A480" s="4" t="s">
        <v>28</v>
      </c>
      <c r="B480" s="5" t="s">
        <v>38</v>
      </c>
      <c r="C480" t="s">
        <v>51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5">
        <v>0.63228510000000004</v>
      </c>
      <c r="H480" s="5">
        <v>0.63228510000000004</v>
      </c>
      <c r="I480" s="5">
        <v>62.324300000000001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>
        <v>23026</v>
      </c>
      <c r="P480" t="s">
        <v>60</v>
      </c>
      <c r="Q480" t="s">
        <v>58</v>
      </c>
    </row>
    <row r="481" spans="1:17" x14ac:dyDescent="0.25">
      <c r="A481" s="4" t="s">
        <v>29</v>
      </c>
      <c r="B481" s="5" t="s">
        <v>38</v>
      </c>
      <c r="C481" t="s">
        <v>51</v>
      </c>
      <c r="D481" t="s">
        <v>26</v>
      </c>
      <c r="E481">
        <v>6</v>
      </c>
      <c r="F481" t="str">
        <f t="shared" si="7"/>
        <v>Average Per Device1-in-10May Monthly System Peak DayAll6</v>
      </c>
      <c r="G481" s="5">
        <v>0.52696529999999997</v>
      </c>
      <c r="H481" s="5">
        <v>0.52696529999999997</v>
      </c>
      <c r="I481" s="5">
        <v>62.324300000000001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>
        <v>23026</v>
      </c>
      <c r="P481" t="s">
        <v>60</v>
      </c>
      <c r="Q481" t="s">
        <v>58</v>
      </c>
    </row>
    <row r="482" spans="1:17" x14ac:dyDescent="0.25">
      <c r="A482" s="4" t="s">
        <v>43</v>
      </c>
      <c r="B482" s="5" t="s">
        <v>38</v>
      </c>
      <c r="C482" t="s">
        <v>51</v>
      </c>
      <c r="D482" t="s">
        <v>26</v>
      </c>
      <c r="E482">
        <v>6</v>
      </c>
      <c r="F482" t="str">
        <f t="shared" si="7"/>
        <v>Aggregate1-in-10May Monthly System Peak DayAll6</v>
      </c>
      <c r="G482" s="5">
        <v>14.558999999999999</v>
      </c>
      <c r="H482" s="5">
        <v>14.558999999999999</v>
      </c>
      <c r="I482" s="5">
        <v>62.324300000000001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>
        <v>23026</v>
      </c>
      <c r="P482" t="s">
        <v>60</v>
      </c>
      <c r="Q482" t="s">
        <v>58</v>
      </c>
    </row>
    <row r="483" spans="1:17" x14ac:dyDescent="0.25">
      <c r="A483" s="4" t="s">
        <v>30</v>
      </c>
      <c r="B483" s="5" t="s">
        <v>38</v>
      </c>
      <c r="C483" t="s">
        <v>52</v>
      </c>
      <c r="D483" t="s">
        <v>59</v>
      </c>
      <c r="E483">
        <v>6</v>
      </c>
      <c r="F483" t="str">
        <f t="shared" si="7"/>
        <v>Average Per Ton1-in-10October Monthly System Peak Day100% Cycling6</v>
      </c>
      <c r="G483" s="5">
        <v>0.13722319999999999</v>
      </c>
      <c r="H483" s="5">
        <v>0.13722319999999999</v>
      </c>
      <c r="I483" s="5">
        <v>67.126300000000001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>
        <v>10695</v>
      </c>
      <c r="P483" t="s">
        <v>60</v>
      </c>
      <c r="Q483" t="s">
        <v>58</v>
      </c>
    </row>
    <row r="484" spans="1:17" x14ac:dyDescent="0.25">
      <c r="A484" s="4" t="s">
        <v>28</v>
      </c>
      <c r="B484" s="5" t="s">
        <v>38</v>
      </c>
      <c r="C484" t="s">
        <v>52</v>
      </c>
      <c r="D484" t="s">
        <v>59</v>
      </c>
      <c r="E484">
        <v>6</v>
      </c>
      <c r="F484" t="str">
        <f t="shared" si="7"/>
        <v>Average Per Premise1-in-10October Monthly System Peak Day100% Cycling6</v>
      </c>
      <c r="G484" s="5">
        <v>0.61498430000000004</v>
      </c>
      <c r="H484" s="5">
        <v>0.61498430000000004</v>
      </c>
      <c r="I484" s="5">
        <v>67.126300000000001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>
        <v>10695</v>
      </c>
      <c r="P484" t="s">
        <v>60</v>
      </c>
      <c r="Q484" t="s">
        <v>58</v>
      </c>
    </row>
    <row r="485" spans="1:17" x14ac:dyDescent="0.25">
      <c r="A485" s="4" t="s">
        <v>29</v>
      </c>
      <c r="B485" s="5" t="s">
        <v>38</v>
      </c>
      <c r="C485" t="s">
        <v>52</v>
      </c>
      <c r="D485" t="s">
        <v>59</v>
      </c>
      <c r="E485">
        <v>6</v>
      </c>
      <c r="F485" t="str">
        <f t="shared" si="7"/>
        <v>Average Per Device1-in-10October Monthly System Peak Day100% Cycling6</v>
      </c>
      <c r="G485" s="5">
        <v>0.49808839999999999</v>
      </c>
      <c r="H485" s="5">
        <v>0.49808839999999999</v>
      </c>
      <c r="I485" s="5">
        <v>67.126300000000001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>
        <v>10695</v>
      </c>
      <c r="P485" t="s">
        <v>60</v>
      </c>
      <c r="Q485" t="s">
        <v>58</v>
      </c>
    </row>
    <row r="486" spans="1:17" x14ac:dyDescent="0.25">
      <c r="A486" s="4" t="s">
        <v>43</v>
      </c>
      <c r="B486" s="5" t="s">
        <v>38</v>
      </c>
      <c r="C486" t="s">
        <v>52</v>
      </c>
      <c r="D486" t="s">
        <v>59</v>
      </c>
      <c r="E486">
        <v>6</v>
      </c>
      <c r="F486" t="str">
        <f t="shared" si="7"/>
        <v>Aggregate1-in-10October Monthly System Peak Day100% Cycling6</v>
      </c>
      <c r="G486" s="5">
        <v>6.5772570000000004</v>
      </c>
      <c r="H486" s="5">
        <v>6.5772570000000004</v>
      </c>
      <c r="I486" s="5">
        <v>67.126300000000001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>
        <v>10695</v>
      </c>
      <c r="P486" t="s">
        <v>60</v>
      </c>
      <c r="Q486" t="s">
        <v>58</v>
      </c>
    </row>
    <row r="487" spans="1:17" x14ac:dyDescent="0.25">
      <c r="A487" s="4" t="s">
        <v>30</v>
      </c>
      <c r="B487" s="5" t="s">
        <v>38</v>
      </c>
      <c r="C487" t="s">
        <v>52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5">
        <v>0.1733913</v>
      </c>
      <c r="H487" s="5">
        <v>0.1733913</v>
      </c>
      <c r="I487" s="5">
        <v>66.795599999999993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>
        <v>12331</v>
      </c>
      <c r="P487" t="s">
        <v>60</v>
      </c>
      <c r="Q487" t="s">
        <v>58</v>
      </c>
    </row>
    <row r="488" spans="1:17" x14ac:dyDescent="0.25">
      <c r="A488" s="4" t="s">
        <v>28</v>
      </c>
      <c r="B488" s="5" t="s">
        <v>38</v>
      </c>
      <c r="C488" t="s">
        <v>52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5">
        <v>0.71173839999999999</v>
      </c>
      <c r="H488" s="5">
        <v>0.71173839999999999</v>
      </c>
      <c r="I488" s="5">
        <v>66.795599999999993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>
        <v>12331</v>
      </c>
      <c r="P488" t="s">
        <v>60</v>
      </c>
      <c r="Q488" t="s">
        <v>58</v>
      </c>
    </row>
    <row r="489" spans="1:17" x14ac:dyDescent="0.25">
      <c r="A489" s="4" t="s">
        <v>29</v>
      </c>
      <c r="B489" s="5" t="s">
        <v>38</v>
      </c>
      <c r="C489" t="s">
        <v>52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5">
        <v>0.60850349999999997</v>
      </c>
      <c r="H489" s="5">
        <v>0.60850349999999997</v>
      </c>
      <c r="I489" s="5">
        <v>66.795599999999993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>
        <v>12331</v>
      </c>
      <c r="P489" t="s">
        <v>60</v>
      </c>
      <c r="Q489" t="s">
        <v>58</v>
      </c>
    </row>
    <row r="490" spans="1:17" x14ac:dyDescent="0.25">
      <c r="A490" s="4" t="s">
        <v>43</v>
      </c>
      <c r="B490" s="5" t="s">
        <v>38</v>
      </c>
      <c r="C490" t="s">
        <v>52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5">
        <v>8.776446</v>
      </c>
      <c r="H490" s="5">
        <v>8.776446</v>
      </c>
      <c r="I490" s="5">
        <v>66.795599999999993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>
        <v>12331</v>
      </c>
      <c r="P490" t="s">
        <v>60</v>
      </c>
      <c r="Q490" t="s">
        <v>58</v>
      </c>
    </row>
    <row r="491" spans="1:17" x14ac:dyDescent="0.25">
      <c r="A491" s="4" t="s">
        <v>30</v>
      </c>
      <c r="B491" s="5" t="s">
        <v>38</v>
      </c>
      <c r="C491" t="s">
        <v>52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5">
        <v>0.15659120000000001</v>
      </c>
      <c r="H491" s="5">
        <v>0.15659120000000001</v>
      </c>
      <c r="I491" s="5">
        <v>66.949200000000005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>
        <v>23026</v>
      </c>
      <c r="P491" t="s">
        <v>60</v>
      </c>
      <c r="Q491" t="s">
        <v>58</v>
      </c>
    </row>
    <row r="492" spans="1:17" x14ac:dyDescent="0.25">
      <c r="A492" s="4" t="s">
        <v>28</v>
      </c>
      <c r="B492" s="5" t="s">
        <v>38</v>
      </c>
      <c r="C492" t="s">
        <v>52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5">
        <v>0.67018469999999997</v>
      </c>
      <c r="H492" s="5">
        <v>0.67018469999999997</v>
      </c>
      <c r="I492" s="5">
        <v>66.949200000000005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>
        <v>23026</v>
      </c>
      <c r="P492" t="s">
        <v>60</v>
      </c>
      <c r="Q492" t="s">
        <v>58</v>
      </c>
    </row>
    <row r="493" spans="1:17" x14ac:dyDescent="0.25">
      <c r="A493" s="4" t="s">
        <v>29</v>
      </c>
      <c r="B493" s="5" t="s">
        <v>38</v>
      </c>
      <c r="C493" t="s">
        <v>52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5">
        <v>0.55855200000000005</v>
      </c>
      <c r="H493" s="5">
        <v>0.55855200000000005</v>
      </c>
      <c r="I493" s="5">
        <v>66.949200000000005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>
        <v>23026</v>
      </c>
      <c r="P493" t="s">
        <v>60</v>
      </c>
      <c r="Q493" t="s">
        <v>58</v>
      </c>
    </row>
    <row r="494" spans="1:17" x14ac:dyDescent="0.25">
      <c r="A494" s="4" t="s">
        <v>43</v>
      </c>
      <c r="B494" s="5" t="s">
        <v>38</v>
      </c>
      <c r="C494" t="s">
        <v>52</v>
      </c>
      <c r="D494" t="s">
        <v>26</v>
      </c>
      <c r="E494">
        <v>6</v>
      </c>
      <c r="F494" t="str">
        <f t="shared" si="7"/>
        <v>Aggregate1-in-10October Monthly System Peak DayAll6</v>
      </c>
      <c r="G494" s="5">
        <v>15.43167</v>
      </c>
      <c r="H494" s="5">
        <v>15.43167</v>
      </c>
      <c r="I494" s="5">
        <v>66.949200000000005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>
        <v>23026</v>
      </c>
      <c r="P494" t="s">
        <v>60</v>
      </c>
      <c r="Q494" t="s">
        <v>58</v>
      </c>
    </row>
    <row r="495" spans="1:17" x14ac:dyDescent="0.25">
      <c r="A495" s="4" t="s">
        <v>30</v>
      </c>
      <c r="B495" s="5" t="s">
        <v>38</v>
      </c>
      <c r="C495" t="s">
        <v>53</v>
      </c>
      <c r="D495" t="s">
        <v>59</v>
      </c>
      <c r="E495">
        <v>6</v>
      </c>
      <c r="F495" t="str">
        <f t="shared" si="7"/>
        <v>Average Per Ton1-in-10September Monthly System Peak Day100% Cycling6</v>
      </c>
      <c r="G495" s="5">
        <v>0.18067050000000001</v>
      </c>
      <c r="H495" s="5">
        <v>0.18067050000000001</v>
      </c>
      <c r="I495" s="5">
        <v>70.952200000000005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>
        <v>10695</v>
      </c>
      <c r="P495" t="s">
        <v>60</v>
      </c>
      <c r="Q495" t="s">
        <v>58</v>
      </c>
    </row>
    <row r="496" spans="1:17" x14ac:dyDescent="0.25">
      <c r="A496" s="4" t="s">
        <v>28</v>
      </c>
      <c r="B496" s="5" t="s">
        <v>38</v>
      </c>
      <c r="C496" t="s">
        <v>53</v>
      </c>
      <c r="D496" t="s">
        <v>59</v>
      </c>
      <c r="E496">
        <v>6</v>
      </c>
      <c r="F496" t="str">
        <f t="shared" si="7"/>
        <v>Average Per Premise1-in-10September Monthly System Peak Day100% Cycling6</v>
      </c>
      <c r="G496" s="5">
        <v>0.80969959999999996</v>
      </c>
      <c r="H496" s="5">
        <v>0.80969970000000002</v>
      </c>
      <c r="I496" s="5">
        <v>70.952200000000005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>
        <v>10695</v>
      </c>
      <c r="P496" t="s">
        <v>60</v>
      </c>
      <c r="Q496" t="s">
        <v>58</v>
      </c>
    </row>
    <row r="497" spans="1:17" x14ac:dyDescent="0.25">
      <c r="A497" s="4" t="s">
        <v>29</v>
      </c>
      <c r="B497" s="5" t="s">
        <v>38</v>
      </c>
      <c r="C497" t="s">
        <v>53</v>
      </c>
      <c r="D497" t="s">
        <v>59</v>
      </c>
      <c r="E497">
        <v>6</v>
      </c>
      <c r="F497" t="str">
        <f t="shared" si="7"/>
        <v>Average Per Device1-in-10September Monthly System Peak Day100% Cycling6</v>
      </c>
      <c r="G497" s="5">
        <v>0.65579229999999999</v>
      </c>
      <c r="H497" s="5">
        <v>0.65579229999999999</v>
      </c>
      <c r="I497" s="5">
        <v>70.952200000000005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>
        <v>10695</v>
      </c>
      <c r="P497" t="s">
        <v>60</v>
      </c>
      <c r="Q497" t="s">
        <v>58</v>
      </c>
    </row>
    <row r="498" spans="1:17" x14ac:dyDescent="0.25">
      <c r="A498" s="4" t="s">
        <v>43</v>
      </c>
      <c r="B498" s="5" t="s">
        <v>38</v>
      </c>
      <c r="C498" t="s">
        <v>53</v>
      </c>
      <c r="D498" t="s">
        <v>59</v>
      </c>
      <c r="E498">
        <v>6</v>
      </c>
      <c r="F498" t="str">
        <f t="shared" si="7"/>
        <v>Aggregate1-in-10September Monthly System Peak Day100% Cycling6</v>
      </c>
      <c r="G498" s="5">
        <v>8.6597369999999998</v>
      </c>
      <c r="H498" s="5">
        <v>8.6597380000000008</v>
      </c>
      <c r="I498" s="5">
        <v>70.952200000000005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>
        <v>10695</v>
      </c>
      <c r="P498" t="s">
        <v>60</v>
      </c>
      <c r="Q498" t="s">
        <v>58</v>
      </c>
    </row>
    <row r="499" spans="1:17" x14ac:dyDescent="0.25">
      <c r="A499" s="4" t="s">
        <v>30</v>
      </c>
      <c r="B499" s="5" t="s">
        <v>38</v>
      </c>
      <c r="C499" t="s">
        <v>53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5">
        <v>0.2258829</v>
      </c>
      <c r="H499" s="5">
        <v>0.2258829</v>
      </c>
      <c r="I499" s="5">
        <v>70.713499999999996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>
        <v>12331</v>
      </c>
      <c r="P499" t="s">
        <v>60</v>
      </c>
      <c r="Q499" t="s">
        <v>58</v>
      </c>
    </row>
    <row r="500" spans="1:17" x14ac:dyDescent="0.25">
      <c r="A500" s="4" t="s">
        <v>28</v>
      </c>
      <c r="B500" s="5" t="s">
        <v>38</v>
      </c>
      <c r="C500" t="s">
        <v>53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5">
        <v>0.92720639999999999</v>
      </c>
      <c r="H500" s="5">
        <v>0.92720639999999999</v>
      </c>
      <c r="I500" s="5">
        <v>70.713499999999996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>
        <v>12331</v>
      </c>
      <c r="P500" t="s">
        <v>60</v>
      </c>
      <c r="Q500" t="s">
        <v>58</v>
      </c>
    </row>
    <row r="501" spans="1:17" x14ac:dyDescent="0.25">
      <c r="A501" s="4" t="s">
        <v>29</v>
      </c>
      <c r="B501" s="5" t="s">
        <v>38</v>
      </c>
      <c r="C501" t="s">
        <v>53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5">
        <v>0.7927187</v>
      </c>
      <c r="H501" s="5">
        <v>0.7927187</v>
      </c>
      <c r="I501" s="5">
        <v>70.713499999999996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>
        <v>12331</v>
      </c>
      <c r="P501" t="s">
        <v>60</v>
      </c>
      <c r="Q501" t="s">
        <v>58</v>
      </c>
    </row>
    <row r="502" spans="1:17" x14ac:dyDescent="0.25">
      <c r="A502" s="4" t="s">
        <v>43</v>
      </c>
      <c r="B502" s="5" t="s">
        <v>38</v>
      </c>
      <c r="C502" t="s">
        <v>53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5">
        <v>11.43338</v>
      </c>
      <c r="H502" s="5">
        <v>11.43338</v>
      </c>
      <c r="I502" s="5">
        <v>70.713499999999996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>
        <v>12331</v>
      </c>
      <c r="P502" t="s">
        <v>60</v>
      </c>
      <c r="Q502" t="s">
        <v>58</v>
      </c>
    </row>
    <row r="503" spans="1:17" x14ac:dyDescent="0.25">
      <c r="A503" s="4" t="s">
        <v>30</v>
      </c>
      <c r="B503" s="5" t="s">
        <v>38</v>
      </c>
      <c r="C503" t="s">
        <v>53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5">
        <v>0.2048818</v>
      </c>
      <c r="H503" s="5">
        <v>0.2048818</v>
      </c>
      <c r="I503" s="5">
        <v>70.824299999999994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>
        <v>23026</v>
      </c>
      <c r="P503" t="s">
        <v>60</v>
      </c>
      <c r="Q503" t="s">
        <v>58</v>
      </c>
    </row>
    <row r="504" spans="1:17" x14ac:dyDescent="0.25">
      <c r="A504" s="4" t="s">
        <v>28</v>
      </c>
      <c r="B504" s="5" t="s">
        <v>38</v>
      </c>
      <c r="C504" t="s">
        <v>53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5">
        <v>0.87686039999999998</v>
      </c>
      <c r="H504" s="5">
        <v>0.87686039999999998</v>
      </c>
      <c r="I504" s="5">
        <v>70.824299999999994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>
        <v>23026</v>
      </c>
      <c r="P504" t="s">
        <v>60</v>
      </c>
      <c r="Q504" t="s">
        <v>58</v>
      </c>
    </row>
    <row r="505" spans="1:17" x14ac:dyDescent="0.25">
      <c r="A505" s="4" t="s">
        <v>29</v>
      </c>
      <c r="B505" s="5" t="s">
        <v>38</v>
      </c>
      <c r="C505" t="s">
        <v>53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5">
        <v>0.73080160000000005</v>
      </c>
      <c r="H505" s="5">
        <v>0.73080160000000005</v>
      </c>
      <c r="I505" s="5">
        <v>70.824299999999994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>
        <v>23026</v>
      </c>
      <c r="P505" t="s">
        <v>60</v>
      </c>
      <c r="Q505" t="s">
        <v>58</v>
      </c>
    </row>
    <row r="506" spans="1:17" x14ac:dyDescent="0.25">
      <c r="A506" s="4" t="s">
        <v>43</v>
      </c>
      <c r="B506" s="5" t="s">
        <v>38</v>
      </c>
      <c r="C506" t="s">
        <v>53</v>
      </c>
      <c r="D506" t="s">
        <v>26</v>
      </c>
      <c r="E506">
        <v>6</v>
      </c>
      <c r="F506" t="str">
        <f t="shared" si="7"/>
        <v>Aggregate1-in-10September Monthly System Peak DayAll6</v>
      </c>
      <c r="G506" s="5">
        <v>20.19059</v>
      </c>
      <c r="H506" s="5">
        <v>20.19059</v>
      </c>
      <c r="I506" s="5">
        <v>70.824299999999994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>
        <v>23026</v>
      </c>
      <c r="P506" t="s">
        <v>60</v>
      </c>
      <c r="Q506" t="s">
        <v>58</v>
      </c>
    </row>
    <row r="507" spans="1:17" x14ac:dyDescent="0.25">
      <c r="A507" s="4" t="s">
        <v>30</v>
      </c>
      <c r="B507" s="5" t="s">
        <v>38</v>
      </c>
      <c r="C507" t="s">
        <v>48</v>
      </c>
      <c r="D507" t="s">
        <v>59</v>
      </c>
      <c r="E507">
        <v>7</v>
      </c>
      <c r="F507" t="str">
        <f t="shared" si="7"/>
        <v>Average Per Ton1-in-10August Monthly System Peak Day100% Cycling7</v>
      </c>
      <c r="G507" s="5">
        <v>0.17153280000000001</v>
      </c>
      <c r="H507" s="5">
        <v>0.17153280000000001</v>
      </c>
      <c r="I507" s="5">
        <v>69.450999999999993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>
        <v>10695</v>
      </c>
      <c r="P507" t="s">
        <v>60</v>
      </c>
      <c r="Q507" t="s">
        <v>58</v>
      </c>
    </row>
    <row r="508" spans="1:17" x14ac:dyDescent="0.25">
      <c r="A508" s="4" t="s">
        <v>28</v>
      </c>
      <c r="B508" s="5" t="s">
        <v>38</v>
      </c>
      <c r="C508" t="s">
        <v>48</v>
      </c>
      <c r="D508" t="s">
        <v>59</v>
      </c>
      <c r="E508">
        <v>7</v>
      </c>
      <c r="F508" t="str">
        <f t="shared" si="7"/>
        <v>Average Per Premise1-in-10August Monthly System Peak Day100% Cycling7</v>
      </c>
      <c r="G508" s="5">
        <v>0.76874759999999998</v>
      </c>
      <c r="H508" s="5">
        <v>0.76874759999999998</v>
      </c>
      <c r="I508" s="5">
        <v>69.450999999999993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>
        <v>10695</v>
      </c>
      <c r="P508" t="s">
        <v>60</v>
      </c>
      <c r="Q508" t="s">
        <v>58</v>
      </c>
    </row>
    <row r="509" spans="1:17" x14ac:dyDescent="0.25">
      <c r="A509" s="4" t="s">
        <v>29</v>
      </c>
      <c r="B509" s="5" t="s">
        <v>38</v>
      </c>
      <c r="C509" t="s">
        <v>48</v>
      </c>
      <c r="D509" t="s">
        <v>59</v>
      </c>
      <c r="E509">
        <v>7</v>
      </c>
      <c r="F509" t="str">
        <f t="shared" si="7"/>
        <v>Average Per Device1-in-10August Monthly System Peak Day100% Cycling7</v>
      </c>
      <c r="G509" s="5">
        <v>0.62262439999999997</v>
      </c>
      <c r="H509" s="5">
        <v>0.62262439999999997</v>
      </c>
      <c r="I509" s="5">
        <v>69.450999999999993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>
        <v>10695</v>
      </c>
      <c r="P509" t="s">
        <v>60</v>
      </c>
      <c r="Q509" t="s">
        <v>58</v>
      </c>
    </row>
    <row r="510" spans="1:17" x14ac:dyDescent="0.25">
      <c r="A510" s="4" t="s">
        <v>43</v>
      </c>
      <c r="B510" s="5" t="s">
        <v>38</v>
      </c>
      <c r="C510" t="s">
        <v>48</v>
      </c>
      <c r="D510" t="s">
        <v>59</v>
      </c>
      <c r="E510">
        <v>7</v>
      </c>
      <c r="F510" t="str">
        <f t="shared" si="7"/>
        <v>Aggregate1-in-10August Monthly System Peak Day100% Cycling7</v>
      </c>
      <c r="G510" s="5">
        <v>8.2217559999999992</v>
      </c>
      <c r="H510" s="5">
        <v>8.2217559999999992</v>
      </c>
      <c r="I510" s="5">
        <v>69.450999999999993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>
        <v>10695</v>
      </c>
      <c r="P510" t="s">
        <v>60</v>
      </c>
      <c r="Q510" t="s">
        <v>58</v>
      </c>
    </row>
    <row r="511" spans="1:17" x14ac:dyDescent="0.25">
      <c r="A511" s="4" t="s">
        <v>30</v>
      </c>
      <c r="B511" s="5" t="s">
        <v>38</v>
      </c>
      <c r="C511" t="s">
        <v>48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5">
        <v>0.21935859999999999</v>
      </c>
      <c r="H511" s="5">
        <v>0.21935859999999999</v>
      </c>
      <c r="I511" s="5">
        <v>69.212900000000005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>
        <v>12331</v>
      </c>
      <c r="P511" t="s">
        <v>60</v>
      </c>
      <c r="Q511" t="s">
        <v>58</v>
      </c>
    </row>
    <row r="512" spans="1:17" x14ac:dyDescent="0.25">
      <c r="A512" s="4" t="s">
        <v>28</v>
      </c>
      <c r="B512" s="5" t="s">
        <v>38</v>
      </c>
      <c r="C512" t="s">
        <v>48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5">
        <v>0.90042520000000004</v>
      </c>
      <c r="H512" s="5">
        <v>0.90042520000000004</v>
      </c>
      <c r="I512" s="5">
        <v>69.212900000000005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>
        <v>12331</v>
      </c>
      <c r="P512" t="s">
        <v>60</v>
      </c>
      <c r="Q512" t="s">
        <v>58</v>
      </c>
    </row>
    <row r="513" spans="1:17" x14ac:dyDescent="0.25">
      <c r="A513" s="4" t="s">
        <v>29</v>
      </c>
      <c r="B513" s="5" t="s">
        <v>38</v>
      </c>
      <c r="C513" t="s">
        <v>48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5">
        <v>0.76982200000000001</v>
      </c>
      <c r="H513" s="5">
        <v>0.76982200000000001</v>
      </c>
      <c r="I513" s="5">
        <v>69.212900000000005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>
        <v>12331</v>
      </c>
      <c r="P513" t="s">
        <v>60</v>
      </c>
      <c r="Q513" t="s">
        <v>58</v>
      </c>
    </row>
    <row r="514" spans="1:17" x14ac:dyDescent="0.25">
      <c r="A514" s="4" t="s">
        <v>43</v>
      </c>
      <c r="B514" s="5" t="s">
        <v>38</v>
      </c>
      <c r="C514" t="s">
        <v>48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5">
        <v>11.10314</v>
      </c>
      <c r="H514" s="5">
        <v>11.10314</v>
      </c>
      <c r="I514" s="5">
        <v>69.212900000000005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>
        <v>12331</v>
      </c>
      <c r="P514" t="s">
        <v>60</v>
      </c>
      <c r="Q514" t="s">
        <v>58</v>
      </c>
    </row>
    <row r="515" spans="1:17" x14ac:dyDescent="0.25">
      <c r="A515" s="4" t="s">
        <v>30</v>
      </c>
      <c r="B515" s="5" t="s">
        <v>38</v>
      </c>
      <c r="C515" t="s">
        <v>48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5">
        <v>0.1971435</v>
      </c>
      <c r="H515" s="5">
        <v>0.1971435</v>
      </c>
      <c r="I515" s="5">
        <v>69.323499999999996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>
        <v>23026</v>
      </c>
      <c r="P515" t="s">
        <v>60</v>
      </c>
      <c r="Q515" t="s">
        <v>58</v>
      </c>
    </row>
    <row r="516" spans="1:17" x14ac:dyDescent="0.25">
      <c r="A516" s="4" t="s">
        <v>28</v>
      </c>
      <c r="B516" s="5" t="s">
        <v>38</v>
      </c>
      <c r="C516" t="s">
        <v>48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5">
        <v>0.84374190000000004</v>
      </c>
      <c r="H516" s="5">
        <v>0.84374190000000004</v>
      </c>
      <c r="I516" s="5">
        <v>69.323499999999996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>
        <v>23026</v>
      </c>
      <c r="P516" t="s">
        <v>60</v>
      </c>
      <c r="Q516" t="s">
        <v>58</v>
      </c>
    </row>
    <row r="517" spans="1:17" x14ac:dyDescent="0.25">
      <c r="A517" s="4" t="s">
        <v>29</v>
      </c>
      <c r="B517" s="5" t="s">
        <v>38</v>
      </c>
      <c r="C517" t="s">
        <v>48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5">
        <v>0.70319960000000004</v>
      </c>
      <c r="H517" s="5">
        <v>0.70319969999999998</v>
      </c>
      <c r="I517" s="5">
        <v>69.323499999999996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>
        <v>23026</v>
      </c>
      <c r="P517" t="s">
        <v>60</v>
      </c>
      <c r="Q517" t="s">
        <v>58</v>
      </c>
    </row>
    <row r="518" spans="1:17" x14ac:dyDescent="0.25">
      <c r="A518" s="4" t="s">
        <v>43</v>
      </c>
      <c r="B518" s="5" t="s">
        <v>38</v>
      </c>
      <c r="C518" t="s">
        <v>48</v>
      </c>
      <c r="D518" t="s">
        <v>26</v>
      </c>
      <c r="E518">
        <v>7</v>
      </c>
      <c r="F518" t="str">
        <f t="shared" si="8"/>
        <v>Aggregate1-in-10August Monthly System Peak DayAll7</v>
      </c>
      <c r="G518" s="5">
        <v>19.428000000000001</v>
      </c>
      <c r="H518" s="5">
        <v>19.428000000000001</v>
      </c>
      <c r="I518" s="5">
        <v>69.323499999999996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>
        <v>23026</v>
      </c>
      <c r="P518" t="s">
        <v>60</v>
      </c>
      <c r="Q518" t="s">
        <v>58</v>
      </c>
    </row>
    <row r="519" spans="1:17" x14ac:dyDescent="0.25">
      <c r="A519" s="4" t="s">
        <v>30</v>
      </c>
      <c r="B519" s="5" t="s">
        <v>38</v>
      </c>
      <c r="C519" t="s">
        <v>37</v>
      </c>
      <c r="D519" t="s">
        <v>59</v>
      </c>
      <c r="E519">
        <v>7</v>
      </c>
      <c r="F519" t="str">
        <f t="shared" si="8"/>
        <v>Average Per Ton1-in-10August Typical Event Day100% Cycling7</v>
      </c>
      <c r="G519" s="5">
        <v>0.16807710000000001</v>
      </c>
      <c r="H519" s="5">
        <v>0.16807710000000001</v>
      </c>
      <c r="I519" s="5">
        <v>68.683800000000005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>
        <v>10695</v>
      </c>
      <c r="P519" t="s">
        <v>60</v>
      </c>
      <c r="Q519" t="s">
        <v>58</v>
      </c>
    </row>
    <row r="520" spans="1:17" x14ac:dyDescent="0.25">
      <c r="A520" s="4" t="s">
        <v>28</v>
      </c>
      <c r="B520" s="5" t="s">
        <v>38</v>
      </c>
      <c r="C520" t="s">
        <v>37</v>
      </c>
      <c r="D520" t="s">
        <v>59</v>
      </c>
      <c r="E520">
        <v>7</v>
      </c>
      <c r="F520" t="str">
        <f t="shared" si="8"/>
        <v>Average Per Premise1-in-10August Typical Event Day100% Cycling7</v>
      </c>
      <c r="G520" s="5">
        <v>0.75326040000000005</v>
      </c>
      <c r="H520" s="5">
        <v>0.7532605</v>
      </c>
      <c r="I520" s="5">
        <v>68.683800000000005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>
        <v>10695</v>
      </c>
      <c r="P520" t="s">
        <v>60</v>
      </c>
      <c r="Q520" t="s">
        <v>58</v>
      </c>
    </row>
    <row r="521" spans="1:17" x14ac:dyDescent="0.25">
      <c r="A521" s="4" t="s">
        <v>29</v>
      </c>
      <c r="B521" s="5" t="s">
        <v>38</v>
      </c>
      <c r="C521" t="s">
        <v>37</v>
      </c>
      <c r="D521" t="s">
        <v>59</v>
      </c>
      <c r="E521">
        <v>7</v>
      </c>
      <c r="F521" t="str">
        <f t="shared" si="8"/>
        <v>Average Per Device1-in-10August Typical Event Day100% Cycling7</v>
      </c>
      <c r="G521" s="5">
        <v>0.61008099999999998</v>
      </c>
      <c r="H521" s="5">
        <v>0.61008110000000004</v>
      </c>
      <c r="I521" s="5">
        <v>68.683800000000005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>
        <v>10695</v>
      </c>
      <c r="P521" t="s">
        <v>60</v>
      </c>
      <c r="Q521" t="s">
        <v>58</v>
      </c>
    </row>
    <row r="522" spans="1:17" x14ac:dyDescent="0.25">
      <c r="A522" s="4" t="s">
        <v>43</v>
      </c>
      <c r="B522" s="5" t="s">
        <v>38</v>
      </c>
      <c r="C522" t="s">
        <v>37</v>
      </c>
      <c r="D522" t="s">
        <v>59</v>
      </c>
      <c r="E522">
        <v>7</v>
      </c>
      <c r="F522" t="str">
        <f t="shared" si="8"/>
        <v>Aggregate1-in-10August Typical Event Day100% Cycling7</v>
      </c>
      <c r="G522" s="5">
        <v>8.0561199999999999</v>
      </c>
      <c r="H522" s="5">
        <v>8.0561209999999992</v>
      </c>
      <c r="I522" s="5">
        <v>68.683800000000005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>
        <v>10695</v>
      </c>
      <c r="P522" t="s">
        <v>60</v>
      </c>
      <c r="Q522" t="s">
        <v>58</v>
      </c>
    </row>
    <row r="523" spans="1:17" x14ac:dyDescent="0.25">
      <c r="A523" s="4" t="s">
        <v>30</v>
      </c>
      <c r="B523" s="5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5">
        <v>0.21556130000000001</v>
      </c>
      <c r="H523" s="5">
        <v>0.21556130000000001</v>
      </c>
      <c r="I523" s="5">
        <v>68.487799999999993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>
        <v>12331</v>
      </c>
      <c r="P523" t="s">
        <v>60</v>
      </c>
      <c r="Q523" t="s">
        <v>58</v>
      </c>
    </row>
    <row r="524" spans="1:17" x14ac:dyDescent="0.25">
      <c r="A524" s="4" t="s">
        <v>28</v>
      </c>
      <c r="B524" s="5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5">
        <v>0.88483800000000001</v>
      </c>
      <c r="H524" s="5">
        <v>0.88483800000000001</v>
      </c>
      <c r="I524" s="5">
        <v>68.487799999999993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>
        <v>12331</v>
      </c>
      <c r="P524" t="s">
        <v>60</v>
      </c>
      <c r="Q524" t="s">
        <v>58</v>
      </c>
    </row>
    <row r="525" spans="1:17" x14ac:dyDescent="0.25">
      <c r="A525" s="4" t="s">
        <v>29</v>
      </c>
      <c r="B525" s="5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5">
        <v>0.75649560000000005</v>
      </c>
      <c r="H525" s="5">
        <v>0.75649560000000005</v>
      </c>
      <c r="I525" s="5">
        <v>68.487799999999993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>
        <v>12331</v>
      </c>
      <c r="P525" t="s">
        <v>60</v>
      </c>
      <c r="Q525" t="s">
        <v>58</v>
      </c>
    </row>
    <row r="526" spans="1:17" x14ac:dyDescent="0.25">
      <c r="A526" s="4" t="s">
        <v>43</v>
      </c>
      <c r="B526" s="5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5">
        <v>10.91094</v>
      </c>
      <c r="H526" s="5">
        <v>10.91094</v>
      </c>
      <c r="I526" s="5">
        <v>68.487799999999993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>
        <v>12331</v>
      </c>
      <c r="P526" t="s">
        <v>60</v>
      </c>
      <c r="Q526" t="s">
        <v>58</v>
      </c>
    </row>
    <row r="527" spans="1:17" x14ac:dyDescent="0.25">
      <c r="A527" s="4" t="s">
        <v>30</v>
      </c>
      <c r="B527" s="5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5">
        <v>0.19350490000000001</v>
      </c>
      <c r="H527" s="5">
        <v>0.19350490000000001</v>
      </c>
      <c r="I527" s="5">
        <v>68.578900000000004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>
        <v>23026</v>
      </c>
      <c r="P527" t="s">
        <v>60</v>
      </c>
      <c r="Q527" t="s">
        <v>58</v>
      </c>
    </row>
    <row r="528" spans="1:17" x14ac:dyDescent="0.25">
      <c r="A528" s="4" t="s">
        <v>28</v>
      </c>
      <c r="B528" s="5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5">
        <v>0.82816909999999999</v>
      </c>
      <c r="H528" s="5">
        <v>0.82816909999999999</v>
      </c>
      <c r="I528" s="5">
        <v>68.578900000000004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>
        <v>23026</v>
      </c>
      <c r="P528" t="s">
        <v>60</v>
      </c>
      <c r="Q528" t="s">
        <v>58</v>
      </c>
    </row>
    <row r="529" spans="1:17" x14ac:dyDescent="0.25">
      <c r="A529" s="4" t="s">
        <v>29</v>
      </c>
      <c r="B529" s="5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5">
        <v>0.69022090000000003</v>
      </c>
      <c r="H529" s="5">
        <v>0.69022090000000003</v>
      </c>
      <c r="I529" s="5">
        <v>68.578900000000004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>
        <v>23026</v>
      </c>
      <c r="P529" t="s">
        <v>60</v>
      </c>
      <c r="Q529" t="s">
        <v>58</v>
      </c>
    </row>
    <row r="530" spans="1:17" x14ac:dyDescent="0.25">
      <c r="A530" s="4" t="s">
        <v>43</v>
      </c>
      <c r="B530" s="5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5">
        <v>19.069420000000001</v>
      </c>
      <c r="H530" s="5">
        <v>19.069420000000001</v>
      </c>
      <c r="I530" s="5">
        <v>68.578900000000004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>
        <v>23026</v>
      </c>
      <c r="P530" t="s">
        <v>60</v>
      </c>
      <c r="Q530" t="s">
        <v>58</v>
      </c>
    </row>
    <row r="531" spans="1:17" x14ac:dyDescent="0.25">
      <c r="A531" s="4" t="s">
        <v>30</v>
      </c>
      <c r="B531" s="5" t="s">
        <v>38</v>
      </c>
      <c r="C531" t="s">
        <v>49</v>
      </c>
      <c r="D531" t="s">
        <v>59</v>
      </c>
      <c r="E531">
        <v>7</v>
      </c>
      <c r="F531" t="str">
        <f t="shared" si="8"/>
        <v>Average Per Ton1-in-10July Monthly System Peak Day100% Cycling7</v>
      </c>
      <c r="G531" s="5">
        <v>0.1501218</v>
      </c>
      <c r="H531" s="5">
        <v>0.1501218</v>
      </c>
      <c r="I531" s="5">
        <v>69.078000000000003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>
        <v>10695</v>
      </c>
      <c r="P531" t="s">
        <v>60</v>
      </c>
      <c r="Q531" t="s">
        <v>58</v>
      </c>
    </row>
    <row r="532" spans="1:17" x14ac:dyDescent="0.25">
      <c r="A532" s="4" t="s">
        <v>28</v>
      </c>
      <c r="B532" s="5" t="s">
        <v>38</v>
      </c>
      <c r="C532" t="s">
        <v>49</v>
      </c>
      <c r="D532" t="s">
        <v>59</v>
      </c>
      <c r="E532">
        <v>7</v>
      </c>
      <c r="F532" t="str">
        <f t="shared" si="8"/>
        <v>Average Per Premise1-in-10July Monthly System Peak Day100% Cycling7</v>
      </c>
      <c r="G532" s="5">
        <v>0.67279120000000003</v>
      </c>
      <c r="H532" s="5">
        <v>0.67279120000000003</v>
      </c>
      <c r="I532" s="5">
        <v>69.078000000000003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>
        <v>10695</v>
      </c>
      <c r="P532" t="s">
        <v>60</v>
      </c>
      <c r="Q532" t="s">
        <v>58</v>
      </c>
    </row>
    <row r="533" spans="1:17" x14ac:dyDescent="0.25">
      <c r="A533" s="4" t="s">
        <v>29</v>
      </c>
      <c r="B533" s="5" t="s">
        <v>38</v>
      </c>
      <c r="C533" t="s">
        <v>49</v>
      </c>
      <c r="D533" t="s">
        <v>59</v>
      </c>
      <c r="E533">
        <v>7</v>
      </c>
      <c r="F533" t="str">
        <f t="shared" si="8"/>
        <v>Average Per Device1-in-10July Monthly System Peak Day100% Cycling7</v>
      </c>
      <c r="G533" s="5">
        <v>0.54490729999999998</v>
      </c>
      <c r="H533" s="5">
        <v>0.54490729999999998</v>
      </c>
      <c r="I533" s="5">
        <v>69.078000000000003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>
        <v>10695</v>
      </c>
      <c r="P533" t="s">
        <v>60</v>
      </c>
      <c r="Q533" t="s">
        <v>58</v>
      </c>
    </row>
    <row r="534" spans="1:17" x14ac:dyDescent="0.25">
      <c r="A534" s="4" t="s">
        <v>43</v>
      </c>
      <c r="B534" s="5" t="s">
        <v>38</v>
      </c>
      <c r="C534" t="s">
        <v>49</v>
      </c>
      <c r="D534" t="s">
        <v>59</v>
      </c>
      <c r="E534">
        <v>7</v>
      </c>
      <c r="F534" t="str">
        <f t="shared" si="8"/>
        <v>Aggregate1-in-10July Monthly System Peak Day100% Cycling7</v>
      </c>
      <c r="G534" s="5">
        <v>7.1955010000000001</v>
      </c>
      <c r="H534" s="5">
        <v>7.1955010000000001</v>
      </c>
      <c r="I534" s="5">
        <v>69.078000000000003</v>
      </c>
      <c r="J534" s="5">
        <v>0</v>
      </c>
      <c r="K534" s="5">
        <v>0</v>
      </c>
      <c r="L534" s="5">
        <v>0</v>
      </c>
      <c r="M534" s="5">
        <v>0</v>
      </c>
      <c r="N534" s="5">
        <v>0</v>
      </c>
      <c r="O534">
        <v>10695</v>
      </c>
      <c r="P534" t="s">
        <v>60</v>
      </c>
      <c r="Q534" t="s">
        <v>58</v>
      </c>
    </row>
    <row r="535" spans="1:17" x14ac:dyDescent="0.25">
      <c r="A535" s="4" t="s">
        <v>30</v>
      </c>
      <c r="B535" s="5" t="s">
        <v>38</v>
      </c>
      <c r="C535" t="s">
        <v>49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5">
        <v>0.1939765</v>
      </c>
      <c r="H535" s="5">
        <v>0.1939765</v>
      </c>
      <c r="I535" s="5">
        <v>69.036799999999999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>
        <v>12331</v>
      </c>
      <c r="P535" t="s">
        <v>60</v>
      </c>
      <c r="Q535" t="s">
        <v>58</v>
      </c>
    </row>
    <row r="536" spans="1:17" x14ac:dyDescent="0.25">
      <c r="A536" s="4" t="s">
        <v>28</v>
      </c>
      <c r="B536" s="5" t="s">
        <v>38</v>
      </c>
      <c r="C536" t="s">
        <v>49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5">
        <v>0.79623659999999996</v>
      </c>
      <c r="H536" s="5">
        <v>0.79623659999999996</v>
      </c>
      <c r="I536" s="5">
        <v>69.036799999999999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>
        <v>12331</v>
      </c>
      <c r="P536" t="s">
        <v>60</v>
      </c>
      <c r="Q536" t="s">
        <v>58</v>
      </c>
    </row>
    <row r="537" spans="1:17" x14ac:dyDescent="0.25">
      <c r="A537" s="4" t="s">
        <v>29</v>
      </c>
      <c r="B537" s="5" t="s">
        <v>38</v>
      </c>
      <c r="C537" t="s">
        <v>49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5">
        <v>0.68074559999999995</v>
      </c>
      <c r="H537" s="5">
        <v>0.68074559999999995</v>
      </c>
      <c r="I537" s="5">
        <v>69.036799999999999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>
        <v>12331</v>
      </c>
      <c r="P537" t="s">
        <v>60</v>
      </c>
      <c r="Q537" t="s">
        <v>58</v>
      </c>
    </row>
    <row r="538" spans="1:17" x14ac:dyDescent="0.25">
      <c r="A538" s="4" t="s">
        <v>43</v>
      </c>
      <c r="B538" s="5" t="s">
        <v>38</v>
      </c>
      <c r="C538" t="s">
        <v>49</v>
      </c>
      <c r="D538" t="s">
        <v>31</v>
      </c>
      <c r="E538">
        <v>7</v>
      </c>
      <c r="F538" t="str">
        <f t="shared" si="8"/>
        <v>Aggregate1-in-10July Monthly System Peak Day50% Cycling7</v>
      </c>
      <c r="G538" s="5">
        <v>9.8183939999999996</v>
      </c>
      <c r="H538" s="5">
        <v>9.8183939999999996</v>
      </c>
      <c r="I538" s="5">
        <v>69.036799999999999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>
        <v>12331</v>
      </c>
      <c r="P538" t="s">
        <v>60</v>
      </c>
      <c r="Q538" t="s">
        <v>58</v>
      </c>
    </row>
    <row r="539" spans="1:17" x14ac:dyDescent="0.25">
      <c r="A539" s="4" t="s">
        <v>30</v>
      </c>
      <c r="B539" s="5" t="s">
        <v>38</v>
      </c>
      <c r="C539" t="s">
        <v>49</v>
      </c>
      <c r="D539" t="s">
        <v>26</v>
      </c>
      <c r="E539">
        <v>7</v>
      </c>
      <c r="F539" t="str">
        <f t="shared" si="8"/>
        <v>Average Per Ton1-in-10July Monthly System Peak DayAll7</v>
      </c>
      <c r="G539" s="5">
        <v>0.17360600000000001</v>
      </c>
      <c r="H539" s="5">
        <v>0.17360600000000001</v>
      </c>
      <c r="I539" s="5">
        <v>69.055899999999994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>
        <v>23026</v>
      </c>
      <c r="P539" t="s">
        <v>60</v>
      </c>
      <c r="Q539" t="s">
        <v>58</v>
      </c>
    </row>
    <row r="540" spans="1:17" x14ac:dyDescent="0.25">
      <c r="A540" s="4" t="s">
        <v>28</v>
      </c>
      <c r="B540" s="5" t="s">
        <v>38</v>
      </c>
      <c r="C540" t="s">
        <v>49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5">
        <v>0.74300509999999997</v>
      </c>
      <c r="H540" s="5">
        <v>0.74300509999999997</v>
      </c>
      <c r="I540" s="5">
        <v>69.055899999999994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>
        <v>23026</v>
      </c>
      <c r="P540" t="s">
        <v>60</v>
      </c>
      <c r="Q540" t="s">
        <v>58</v>
      </c>
    </row>
    <row r="541" spans="1:17" x14ac:dyDescent="0.25">
      <c r="A541" s="4" t="s">
        <v>29</v>
      </c>
      <c r="B541" s="5" t="s">
        <v>38</v>
      </c>
      <c r="C541" t="s">
        <v>49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5">
        <v>0.61924259999999998</v>
      </c>
      <c r="H541" s="5">
        <v>0.61924259999999998</v>
      </c>
      <c r="I541" s="5">
        <v>69.055899999999994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>
        <v>23026</v>
      </c>
      <c r="P541" t="s">
        <v>60</v>
      </c>
      <c r="Q541" t="s">
        <v>58</v>
      </c>
    </row>
    <row r="542" spans="1:17" x14ac:dyDescent="0.25">
      <c r="A542" s="4" t="s">
        <v>43</v>
      </c>
      <c r="B542" s="5" t="s">
        <v>38</v>
      </c>
      <c r="C542" t="s">
        <v>49</v>
      </c>
      <c r="D542" t="s">
        <v>26</v>
      </c>
      <c r="E542">
        <v>7</v>
      </c>
      <c r="F542" t="str">
        <f t="shared" si="8"/>
        <v>Aggregate1-in-10July Monthly System Peak DayAll7</v>
      </c>
      <c r="G542" s="5">
        <v>17.108440000000002</v>
      </c>
      <c r="H542" s="5">
        <v>17.108440000000002</v>
      </c>
      <c r="I542" s="5">
        <v>69.055899999999994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>
        <v>23026</v>
      </c>
      <c r="P542" t="s">
        <v>60</v>
      </c>
      <c r="Q542" t="s">
        <v>58</v>
      </c>
    </row>
    <row r="543" spans="1:17" x14ac:dyDescent="0.25">
      <c r="A543" s="4" t="s">
        <v>30</v>
      </c>
      <c r="B543" s="5" t="s">
        <v>38</v>
      </c>
      <c r="C543" t="s">
        <v>50</v>
      </c>
      <c r="D543" t="s">
        <v>59</v>
      </c>
      <c r="E543">
        <v>7</v>
      </c>
      <c r="F543" t="str">
        <f t="shared" si="8"/>
        <v>Average Per Ton1-in-10June Monthly System Peak Day100% Cycling7</v>
      </c>
      <c r="G543" s="5">
        <v>0.1452743</v>
      </c>
      <c r="H543" s="5">
        <v>0.1452743</v>
      </c>
      <c r="I543" s="5">
        <v>63.593299999999999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>
        <v>10695</v>
      </c>
      <c r="P543" t="s">
        <v>60</v>
      </c>
      <c r="Q543" t="s">
        <v>58</v>
      </c>
    </row>
    <row r="544" spans="1:17" x14ac:dyDescent="0.25">
      <c r="A544" s="4" t="s">
        <v>28</v>
      </c>
      <c r="B544" s="5" t="s">
        <v>38</v>
      </c>
      <c r="C544" t="s">
        <v>50</v>
      </c>
      <c r="D544" t="s">
        <v>59</v>
      </c>
      <c r="E544">
        <v>7</v>
      </c>
      <c r="F544" t="str">
        <f t="shared" si="8"/>
        <v>Average Per Premise1-in-10June Monthly System Peak Day100% Cycling7</v>
      </c>
      <c r="G544" s="5">
        <v>0.65106649999999999</v>
      </c>
      <c r="H544" s="5">
        <v>0.65106649999999999</v>
      </c>
      <c r="I544" s="5">
        <v>63.593299999999999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>
        <v>10695</v>
      </c>
      <c r="P544" t="s">
        <v>60</v>
      </c>
      <c r="Q544" t="s">
        <v>58</v>
      </c>
    </row>
    <row r="545" spans="1:17" x14ac:dyDescent="0.25">
      <c r="A545" s="4" t="s">
        <v>29</v>
      </c>
      <c r="B545" s="5" t="s">
        <v>38</v>
      </c>
      <c r="C545" t="s">
        <v>50</v>
      </c>
      <c r="D545" t="s">
        <v>59</v>
      </c>
      <c r="E545">
        <v>7</v>
      </c>
      <c r="F545" t="str">
        <f t="shared" si="8"/>
        <v>Average Per Device1-in-10June Monthly System Peak Day100% Cycling7</v>
      </c>
      <c r="G545" s="5">
        <v>0.52731209999999995</v>
      </c>
      <c r="H545" s="5">
        <v>0.52731209999999995</v>
      </c>
      <c r="I545" s="5">
        <v>63.593299999999999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>
        <v>10695</v>
      </c>
      <c r="P545" t="s">
        <v>60</v>
      </c>
      <c r="Q545" t="s">
        <v>58</v>
      </c>
    </row>
    <row r="546" spans="1:17" x14ac:dyDescent="0.25">
      <c r="A546" s="4" t="s">
        <v>43</v>
      </c>
      <c r="B546" s="5" t="s">
        <v>38</v>
      </c>
      <c r="C546" t="s">
        <v>50</v>
      </c>
      <c r="D546" t="s">
        <v>59</v>
      </c>
      <c r="E546">
        <v>7</v>
      </c>
      <c r="F546" t="str">
        <f t="shared" si="8"/>
        <v>Aggregate1-in-10June Monthly System Peak Day100% Cycling7</v>
      </c>
      <c r="G546" s="5">
        <v>6.9631559999999997</v>
      </c>
      <c r="H546" s="5">
        <v>6.9631559999999997</v>
      </c>
      <c r="I546" s="5">
        <v>63.593299999999999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>
        <v>10695</v>
      </c>
      <c r="P546" t="s">
        <v>60</v>
      </c>
      <c r="Q546" t="s">
        <v>58</v>
      </c>
    </row>
    <row r="547" spans="1:17" x14ac:dyDescent="0.25">
      <c r="A547" s="4" t="s">
        <v>30</v>
      </c>
      <c r="B547" s="5" t="s">
        <v>38</v>
      </c>
      <c r="C547" t="s">
        <v>50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5">
        <v>0.1882125</v>
      </c>
      <c r="H547" s="5">
        <v>0.1882125</v>
      </c>
      <c r="I547" s="5">
        <v>63.148099999999999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>
        <v>12331</v>
      </c>
      <c r="P547" t="s">
        <v>60</v>
      </c>
      <c r="Q547" t="s">
        <v>58</v>
      </c>
    </row>
    <row r="548" spans="1:17" x14ac:dyDescent="0.25">
      <c r="A548" s="4" t="s">
        <v>28</v>
      </c>
      <c r="B548" s="5" t="s">
        <v>38</v>
      </c>
      <c r="C548" t="s">
        <v>50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5">
        <v>0.7725765</v>
      </c>
      <c r="H548" s="5">
        <v>0.7725765</v>
      </c>
      <c r="I548" s="5">
        <v>63.148099999999999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>
        <v>12331</v>
      </c>
      <c r="P548" t="s">
        <v>60</v>
      </c>
      <c r="Q548" t="s">
        <v>58</v>
      </c>
    </row>
    <row r="549" spans="1:17" x14ac:dyDescent="0.25">
      <c r="A549" s="4" t="s">
        <v>29</v>
      </c>
      <c r="B549" s="5" t="s">
        <v>38</v>
      </c>
      <c r="C549" t="s">
        <v>50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5">
        <v>0.66051720000000003</v>
      </c>
      <c r="H549" s="5">
        <v>0.66051720000000003</v>
      </c>
      <c r="I549" s="5">
        <v>63.148099999999999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>
        <v>12331</v>
      </c>
      <c r="P549" t="s">
        <v>60</v>
      </c>
      <c r="Q549" t="s">
        <v>58</v>
      </c>
    </row>
    <row r="550" spans="1:17" x14ac:dyDescent="0.25">
      <c r="A550" s="4" t="s">
        <v>43</v>
      </c>
      <c r="B550" s="5" t="s">
        <v>38</v>
      </c>
      <c r="C550" t="s">
        <v>50</v>
      </c>
      <c r="D550" t="s">
        <v>31</v>
      </c>
      <c r="E550">
        <v>7</v>
      </c>
      <c r="F550" t="str">
        <f t="shared" si="8"/>
        <v>Aggregate1-in-10June Monthly System Peak Day50% Cycling7</v>
      </c>
      <c r="G550" s="5">
        <v>9.5266409999999997</v>
      </c>
      <c r="H550" s="5">
        <v>9.5266409999999997</v>
      </c>
      <c r="I550" s="5">
        <v>63.148099999999999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>
        <v>12331</v>
      </c>
      <c r="P550" t="s">
        <v>60</v>
      </c>
      <c r="Q550" t="s">
        <v>58</v>
      </c>
    </row>
    <row r="551" spans="1:17" x14ac:dyDescent="0.25">
      <c r="A551" s="4" t="s">
        <v>30</v>
      </c>
      <c r="B551" s="5" t="s">
        <v>38</v>
      </c>
      <c r="C551" t="s">
        <v>50</v>
      </c>
      <c r="D551" t="s">
        <v>26</v>
      </c>
      <c r="E551">
        <v>7</v>
      </c>
      <c r="F551" t="str">
        <f t="shared" si="8"/>
        <v>Average Per Ton1-in-10June Monthly System Peak DayAll7</v>
      </c>
      <c r="G551" s="5">
        <v>0.16826769999999999</v>
      </c>
      <c r="H551" s="5">
        <v>0.16826769999999999</v>
      </c>
      <c r="I551" s="5">
        <v>63.354900000000001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>
        <v>23026</v>
      </c>
      <c r="P551" t="s">
        <v>60</v>
      </c>
      <c r="Q551" t="s">
        <v>58</v>
      </c>
    </row>
    <row r="552" spans="1:17" x14ac:dyDescent="0.25">
      <c r="A552" s="4" t="s">
        <v>28</v>
      </c>
      <c r="B552" s="5" t="s">
        <v>38</v>
      </c>
      <c r="C552" t="s">
        <v>50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5">
        <v>0.72015819999999997</v>
      </c>
      <c r="H552" s="5">
        <v>0.72015819999999997</v>
      </c>
      <c r="I552" s="5">
        <v>63.354900000000001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>
        <v>23026</v>
      </c>
      <c r="P552" t="s">
        <v>60</v>
      </c>
      <c r="Q552" t="s">
        <v>58</v>
      </c>
    </row>
    <row r="553" spans="1:17" x14ac:dyDescent="0.25">
      <c r="A553" s="4" t="s">
        <v>29</v>
      </c>
      <c r="B553" s="5" t="s">
        <v>38</v>
      </c>
      <c r="C553" t="s">
        <v>50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5">
        <v>0.60020130000000005</v>
      </c>
      <c r="H553" s="5">
        <v>0.60020130000000005</v>
      </c>
      <c r="I553" s="5">
        <v>63.354900000000001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>
        <v>23026</v>
      </c>
      <c r="P553" t="s">
        <v>60</v>
      </c>
      <c r="Q553" t="s">
        <v>58</v>
      </c>
    </row>
    <row r="554" spans="1:17" x14ac:dyDescent="0.25">
      <c r="A554" s="4" t="s">
        <v>43</v>
      </c>
      <c r="B554" s="5" t="s">
        <v>38</v>
      </c>
      <c r="C554" t="s">
        <v>50</v>
      </c>
      <c r="D554" t="s">
        <v>26</v>
      </c>
      <c r="E554">
        <v>7</v>
      </c>
      <c r="F554" t="str">
        <f t="shared" si="8"/>
        <v>Aggregate1-in-10June Monthly System Peak DayAll7</v>
      </c>
      <c r="G554" s="5">
        <v>16.582360000000001</v>
      </c>
      <c r="H554" s="5">
        <v>16.582360000000001</v>
      </c>
      <c r="I554" s="5">
        <v>63.354900000000001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>
        <v>23026</v>
      </c>
      <c r="P554" t="s">
        <v>60</v>
      </c>
      <c r="Q554" t="s">
        <v>58</v>
      </c>
    </row>
    <row r="555" spans="1:17" x14ac:dyDescent="0.25">
      <c r="A555" s="4" t="s">
        <v>30</v>
      </c>
      <c r="B555" s="5" t="s">
        <v>38</v>
      </c>
      <c r="C555" t="s">
        <v>51</v>
      </c>
      <c r="D555" t="s">
        <v>59</v>
      </c>
      <c r="E555">
        <v>7</v>
      </c>
      <c r="F555" t="str">
        <f t="shared" si="8"/>
        <v>Average Per Ton1-in-10May Monthly System Peak Day100% Cycling7</v>
      </c>
      <c r="G555" s="5">
        <v>0.14608409999999999</v>
      </c>
      <c r="H555" s="5">
        <v>0.14608409999999999</v>
      </c>
      <c r="I555" s="5">
        <v>63.395699999999998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>
        <v>10695</v>
      </c>
      <c r="P555" t="s">
        <v>60</v>
      </c>
      <c r="Q555" t="s">
        <v>58</v>
      </c>
    </row>
    <row r="556" spans="1:17" x14ac:dyDescent="0.25">
      <c r="A556" s="4" t="s">
        <v>28</v>
      </c>
      <c r="B556" s="5" t="s">
        <v>38</v>
      </c>
      <c r="C556" t="s">
        <v>51</v>
      </c>
      <c r="D556" t="s">
        <v>59</v>
      </c>
      <c r="E556">
        <v>7</v>
      </c>
      <c r="F556" t="str">
        <f t="shared" si="8"/>
        <v>Average Per Premise1-in-10May Monthly System Peak Day100% Cycling7</v>
      </c>
      <c r="G556" s="5">
        <v>0.65469580000000005</v>
      </c>
      <c r="H556" s="5">
        <v>0.65469580000000005</v>
      </c>
      <c r="I556" s="5">
        <v>63.395699999999998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>
        <v>10695</v>
      </c>
      <c r="P556" t="s">
        <v>60</v>
      </c>
      <c r="Q556" t="s">
        <v>58</v>
      </c>
    </row>
    <row r="557" spans="1:17" x14ac:dyDescent="0.25">
      <c r="A557" s="4" t="s">
        <v>29</v>
      </c>
      <c r="B557" s="5" t="s">
        <v>38</v>
      </c>
      <c r="C557" t="s">
        <v>51</v>
      </c>
      <c r="D557" t="s">
        <v>59</v>
      </c>
      <c r="E557">
        <v>7</v>
      </c>
      <c r="F557" t="str">
        <f t="shared" si="8"/>
        <v>Average Per Device1-in-10May Monthly System Peak Day100% Cycling7</v>
      </c>
      <c r="G557" s="5">
        <v>0.53025160000000005</v>
      </c>
      <c r="H557" s="5">
        <v>0.53025160000000005</v>
      </c>
      <c r="I557" s="5">
        <v>63.395699999999998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>
        <v>10695</v>
      </c>
      <c r="P557" t="s">
        <v>60</v>
      </c>
      <c r="Q557" t="s">
        <v>58</v>
      </c>
    </row>
    <row r="558" spans="1:17" x14ac:dyDescent="0.25">
      <c r="A558" s="4" t="s">
        <v>43</v>
      </c>
      <c r="B558" s="5" t="s">
        <v>38</v>
      </c>
      <c r="C558" t="s">
        <v>51</v>
      </c>
      <c r="D558" t="s">
        <v>59</v>
      </c>
      <c r="E558">
        <v>7</v>
      </c>
      <c r="F558" t="str">
        <f t="shared" si="8"/>
        <v>Aggregate1-in-10May Monthly System Peak Day100% Cycling7</v>
      </c>
      <c r="G558" s="5">
        <v>7.0019720000000003</v>
      </c>
      <c r="H558" s="5">
        <v>7.0019720000000003</v>
      </c>
      <c r="I558" s="5">
        <v>63.395699999999998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>
        <v>10695</v>
      </c>
      <c r="P558" t="s">
        <v>60</v>
      </c>
      <c r="Q558" t="s">
        <v>58</v>
      </c>
    </row>
    <row r="559" spans="1:17" x14ac:dyDescent="0.25">
      <c r="A559" s="4" t="s">
        <v>30</v>
      </c>
      <c r="B559" s="5" t="s">
        <v>38</v>
      </c>
      <c r="C559" t="s">
        <v>51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5">
        <v>0.18975420000000001</v>
      </c>
      <c r="H559" s="5">
        <v>0.18975420000000001</v>
      </c>
      <c r="I559" s="5">
        <v>63.186799999999998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>
        <v>12331</v>
      </c>
      <c r="P559" t="s">
        <v>60</v>
      </c>
      <c r="Q559" t="s">
        <v>58</v>
      </c>
    </row>
    <row r="560" spans="1:17" x14ac:dyDescent="0.25">
      <c r="A560" s="4" t="s">
        <v>28</v>
      </c>
      <c r="B560" s="5" t="s">
        <v>38</v>
      </c>
      <c r="C560" t="s">
        <v>51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5">
        <v>0.77890459999999995</v>
      </c>
      <c r="H560" s="5">
        <v>0.77890459999999995</v>
      </c>
      <c r="I560" s="5">
        <v>63.186799999999998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>
        <v>12331</v>
      </c>
      <c r="P560" t="s">
        <v>60</v>
      </c>
      <c r="Q560" t="s">
        <v>58</v>
      </c>
    </row>
    <row r="561" spans="1:17" x14ac:dyDescent="0.25">
      <c r="A561" s="4" t="s">
        <v>29</v>
      </c>
      <c r="B561" s="5" t="s">
        <v>38</v>
      </c>
      <c r="C561" t="s">
        <v>51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5">
        <v>0.66592750000000001</v>
      </c>
      <c r="H561" s="5">
        <v>0.66592750000000001</v>
      </c>
      <c r="I561" s="5">
        <v>63.186799999999998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>
        <v>12331</v>
      </c>
      <c r="P561" t="s">
        <v>60</v>
      </c>
      <c r="Q561" t="s">
        <v>58</v>
      </c>
    </row>
    <row r="562" spans="1:17" x14ac:dyDescent="0.25">
      <c r="A562" s="4" t="s">
        <v>43</v>
      </c>
      <c r="B562" s="5" t="s">
        <v>38</v>
      </c>
      <c r="C562" t="s">
        <v>51</v>
      </c>
      <c r="D562" t="s">
        <v>31</v>
      </c>
      <c r="E562">
        <v>7</v>
      </c>
      <c r="F562" t="str">
        <f t="shared" si="8"/>
        <v>Aggregate1-in-10May Monthly System Peak Day50% Cycling7</v>
      </c>
      <c r="G562" s="5">
        <v>9.604673</v>
      </c>
      <c r="H562" s="5">
        <v>9.604673</v>
      </c>
      <c r="I562" s="5">
        <v>63.186799999999998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>
        <v>12331</v>
      </c>
      <c r="P562" t="s">
        <v>60</v>
      </c>
      <c r="Q562" t="s">
        <v>58</v>
      </c>
    </row>
    <row r="563" spans="1:17" x14ac:dyDescent="0.25">
      <c r="A563" s="4" t="s">
        <v>30</v>
      </c>
      <c r="B563" s="5" t="s">
        <v>38</v>
      </c>
      <c r="C563" t="s">
        <v>51</v>
      </c>
      <c r="D563" t="s">
        <v>26</v>
      </c>
      <c r="E563">
        <v>7</v>
      </c>
      <c r="F563" t="str">
        <f t="shared" si="8"/>
        <v>Average Per Ton1-in-10May Monthly System Peak DayAll7</v>
      </c>
      <c r="G563" s="5">
        <v>0.16946939999999999</v>
      </c>
      <c r="H563" s="5">
        <v>0.16946939999999999</v>
      </c>
      <c r="I563" s="5">
        <v>63.283799999999999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>
        <v>23026</v>
      </c>
      <c r="P563" t="s">
        <v>60</v>
      </c>
      <c r="Q563" t="s">
        <v>58</v>
      </c>
    </row>
    <row r="564" spans="1:17" x14ac:dyDescent="0.25">
      <c r="A564" s="4" t="s">
        <v>28</v>
      </c>
      <c r="B564" s="5" t="s">
        <v>38</v>
      </c>
      <c r="C564" t="s">
        <v>51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5">
        <v>0.72530130000000004</v>
      </c>
      <c r="H564" s="5">
        <v>0.72530130000000004</v>
      </c>
      <c r="I564" s="5">
        <v>63.283799999999999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>
        <v>23026</v>
      </c>
      <c r="P564" t="s">
        <v>60</v>
      </c>
      <c r="Q564" t="s">
        <v>58</v>
      </c>
    </row>
    <row r="565" spans="1:17" x14ac:dyDescent="0.25">
      <c r="A565" s="4" t="s">
        <v>29</v>
      </c>
      <c r="B565" s="5" t="s">
        <v>38</v>
      </c>
      <c r="C565" t="s">
        <v>51</v>
      </c>
      <c r="D565" t="s">
        <v>26</v>
      </c>
      <c r="E565">
        <v>7</v>
      </c>
      <c r="F565" t="str">
        <f t="shared" si="8"/>
        <v>Average Per Device1-in-10May Monthly System Peak DayAll7</v>
      </c>
      <c r="G565" s="5">
        <v>0.60448769999999996</v>
      </c>
      <c r="H565" s="5">
        <v>0.60448769999999996</v>
      </c>
      <c r="I565" s="5">
        <v>63.283799999999999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>
        <v>23026</v>
      </c>
      <c r="P565" t="s">
        <v>60</v>
      </c>
      <c r="Q565" t="s">
        <v>58</v>
      </c>
    </row>
    <row r="566" spans="1:17" x14ac:dyDescent="0.25">
      <c r="A566" s="4" t="s">
        <v>43</v>
      </c>
      <c r="B566" s="5" t="s">
        <v>38</v>
      </c>
      <c r="C566" t="s">
        <v>51</v>
      </c>
      <c r="D566" t="s">
        <v>26</v>
      </c>
      <c r="E566">
        <v>7</v>
      </c>
      <c r="F566" t="str">
        <f t="shared" si="8"/>
        <v>Aggregate1-in-10May Monthly System Peak DayAll7</v>
      </c>
      <c r="G566" s="5">
        <v>16.700790000000001</v>
      </c>
      <c r="H566" s="5">
        <v>16.700790000000001</v>
      </c>
      <c r="I566" s="5">
        <v>63.283799999999999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>
        <v>23026</v>
      </c>
      <c r="P566" t="s">
        <v>60</v>
      </c>
      <c r="Q566" t="s">
        <v>58</v>
      </c>
    </row>
    <row r="567" spans="1:17" x14ac:dyDescent="0.25">
      <c r="A567" s="4" t="s">
        <v>30</v>
      </c>
      <c r="B567" s="5" t="s">
        <v>38</v>
      </c>
      <c r="C567" t="s">
        <v>52</v>
      </c>
      <c r="D567" t="s">
        <v>59</v>
      </c>
      <c r="E567">
        <v>7</v>
      </c>
      <c r="F567" t="str">
        <f t="shared" si="8"/>
        <v>Average Per Ton1-in-10October Monthly System Peak Day100% Cycling7</v>
      </c>
      <c r="G567" s="5">
        <v>0.1559902</v>
      </c>
      <c r="H567" s="5">
        <v>0.1559902</v>
      </c>
      <c r="I567" s="5">
        <v>67.782600000000002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>
        <v>10695</v>
      </c>
      <c r="P567" t="s">
        <v>60</v>
      </c>
      <c r="Q567" t="s">
        <v>58</v>
      </c>
    </row>
    <row r="568" spans="1:17" x14ac:dyDescent="0.25">
      <c r="A568" s="4" t="s">
        <v>28</v>
      </c>
      <c r="B568" s="5" t="s">
        <v>38</v>
      </c>
      <c r="C568" t="s">
        <v>52</v>
      </c>
      <c r="D568" t="s">
        <v>59</v>
      </c>
      <c r="E568">
        <v>7</v>
      </c>
      <c r="F568" t="str">
        <f t="shared" si="8"/>
        <v>Average Per Premise1-in-10October Monthly System Peak Day100% Cycling7</v>
      </c>
      <c r="G568" s="5">
        <v>0.69909129999999997</v>
      </c>
      <c r="H568" s="5">
        <v>0.69909129999999997</v>
      </c>
      <c r="I568" s="5">
        <v>67.782600000000002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>
        <v>10695</v>
      </c>
      <c r="P568" t="s">
        <v>60</v>
      </c>
      <c r="Q568" t="s">
        <v>58</v>
      </c>
    </row>
    <row r="569" spans="1:17" x14ac:dyDescent="0.25">
      <c r="A569" s="4" t="s">
        <v>29</v>
      </c>
      <c r="B569" s="5" t="s">
        <v>38</v>
      </c>
      <c r="C569" t="s">
        <v>52</v>
      </c>
      <c r="D569" t="s">
        <v>59</v>
      </c>
      <c r="E569">
        <v>7</v>
      </c>
      <c r="F569" t="str">
        <f t="shared" si="8"/>
        <v>Average Per Device1-in-10October Monthly System Peak Day100% Cycling7</v>
      </c>
      <c r="G569" s="5">
        <v>0.5662083</v>
      </c>
      <c r="H569" s="5">
        <v>0.5662083</v>
      </c>
      <c r="I569" s="5">
        <v>67.782600000000002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>
        <v>10695</v>
      </c>
      <c r="P569" t="s">
        <v>60</v>
      </c>
      <c r="Q569" t="s">
        <v>58</v>
      </c>
    </row>
    <row r="570" spans="1:17" x14ac:dyDescent="0.25">
      <c r="A570" s="4" t="s">
        <v>43</v>
      </c>
      <c r="B570" s="5" t="s">
        <v>38</v>
      </c>
      <c r="C570" t="s">
        <v>52</v>
      </c>
      <c r="D570" t="s">
        <v>59</v>
      </c>
      <c r="E570">
        <v>7</v>
      </c>
      <c r="F570" t="str">
        <f t="shared" si="8"/>
        <v>Aggregate1-in-10October Monthly System Peak Day100% Cycling7</v>
      </c>
      <c r="G570" s="5">
        <v>7.4767809999999999</v>
      </c>
      <c r="H570" s="5">
        <v>7.4767809999999999</v>
      </c>
      <c r="I570" s="5">
        <v>67.782600000000002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>
        <v>10695</v>
      </c>
      <c r="P570" t="s">
        <v>60</v>
      </c>
      <c r="Q570" t="s">
        <v>58</v>
      </c>
    </row>
    <row r="571" spans="1:17" x14ac:dyDescent="0.25">
      <c r="A571" s="4" t="s">
        <v>30</v>
      </c>
      <c r="B571" s="5" t="s">
        <v>38</v>
      </c>
      <c r="C571" t="s">
        <v>52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5">
        <v>0.20011570000000001</v>
      </c>
      <c r="H571" s="5">
        <v>0.20011570000000001</v>
      </c>
      <c r="I571" s="5">
        <v>67.633399999999995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>
        <v>12331</v>
      </c>
      <c r="P571" t="s">
        <v>60</v>
      </c>
      <c r="Q571" t="s">
        <v>58</v>
      </c>
    </row>
    <row r="572" spans="1:17" x14ac:dyDescent="0.25">
      <c r="A572" s="4" t="s">
        <v>28</v>
      </c>
      <c r="B572" s="5" t="s">
        <v>38</v>
      </c>
      <c r="C572" t="s">
        <v>52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5">
        <v>0.82143659999999996</v>
      </c>
      <c r="H572" s="5">
        <v>0.82143659999999996</v>
      </c>
      <c r="I572" s="5">
        <v>67.633399999999995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>
        <v>12331</v>
      </c>
      <c r="P572" t="s">
        <v>60</v>
      </c>
      <c r="Q572" t="s">
        <v>58</v>
      </c>
    </row>
    <row r="573" spans="1:17" x14ac:dyDescent="0.25">
      <c r="A573" s="4" t="s">
        <v>29</v>
      </c>
      <c r="B573" s="5" t="s">
        <v>38</v>
      </c>
      <c r="C573" t="s">
        <v>52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5">
        <v>0.70229039999999998</v>
      </c>
      <c r="H573" s="5">
        <v>0.70229039999999998</v>
      </c>
      <c r="I573" s="5">
        <v>67.633399999999995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>
        <v>12331</v>
      </c>
      <c r="P573" t="s">
        <v>60</v>
      </c>
      <c r="Q573" t="s">
        <v>58</v>
      </c>
    </row>
    <row r="574" spans="1:17" x14ac:dyDescent="0.25">
      <c r="A574" s="4" t="s">
        <v>43</v>
      </c>
      <c r="B574" s="5" t="s">
        <v>38</v>
      </c>
      <c r="C574" t="s">
        <v>52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5">
        <v>10.12913</v>
      </c>
      <c r="H574" s="5">
        <v>10.12913</v>
      </c>
      <c r="I574" s="5">
        <v>67.633399999999995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>
        <v>12331</v>
      </c>
      <c r="P574" t="s">
        <v>60</v>
      </c>
      <c r="Q574" t="s">
        <v>58</v>
      </c>
    </row>
    <row r="575" spans="1:17" x14ac:dyDescent="0.25">
      <c r="A575" s="4" t="s">
        <v>30</v>
      </c>
      <c r="B575" s="5" t="s">
        <v>38</v>
      </c>
      <c r="C575" t="s">
        <v>52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5">
        <v>0.17961940000000001</v>
      </c>
      <c r="H575" s="5">
        <v>0.17961940000000001</v>
      </c>
      <c r="I575" s="5">
        <v>67.702699999999993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>
        <v>23026</v>
      </c>
      <c r="P575" t="s">
        <v>60</v>
      </c>
      <c r="Q575" t="s">
        <v>58</v>
      </c>
    </row>
    <row r="576" spans="1:17" x14ac:dyDescent="0.25">
      <c r="A576" s="4" t="s">
        <v>28</v>
      </c>
      <c r="B576" s="5" t="s">
        <v>38</v>
      </c>
      <c r="C576" t="s">
        <v>52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5">
        <v>0.76874140000000002</v>
      </c>
      <c r="H576" s="5">
        <v>0.76874140000000002</v>
      </c>
      <c r="I576" s="5">
        <v>67.702699999999993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>
        <v>23026</v>
      </c>
      <c r="P576" t="s">
        <v>60</v>
      </c>
      <c r="Q576" t="s">
        <v>58</v>
      </c>
    </row>
    <row r="577" spans="1:17" x14ac:dyDescent="0.25">
      <c r="A577" s="4" t="s">
        <v>29</v>
      </c>
      <c r="B577" s="5" t="s">
        <v>38</v>
      </c>
      <c r="C577" t="s">
        <v>52</v>
      </c>
      <c r="D577" t="s">
        <v>26</v>
      </c>
      <c r="E577">
        <v>7</v>
      </c>
      <c r="F577" t="str">
        <f t="shared" si="8"/>
        <v>Average Per Device1-in-10October Monthly System Peak DayAll7</v>
      </c>
      <c r="G577" s="5">
        <v>0.64069200000000004</v>
      </c>
      <c r="H577" s="5">
        <v>0.64069200000000004</v>
      </c>
      <c r="I577" s="5">
        <v>67.702699999999993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>
        <v>23026</v>
      </c>
      <c r="P577" t="s">
        <v>60</v>
      </c>
      <c r="Q577" t="s">
        <v>58</v>
      </c>
    </row>
    <row r="578" spans="1:17" x14ac:dyDescent="0.25">
      <c r="A578" t="s">
        <v>43</v>
      </c>
      <c r="B578" t="s">
        <v>38</v>
      </c>
      <c r="C578" t="s">
        <v>52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17.701039999999999</v>
      </c>
      <c r="H578">
        <v>17.701039999999999</v>
      </c>
      <c r="I578">
        <v>67.702699999999993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23026</v>
      </c>
      <c r="P578" t="s">
        <v>60</v>
      </c>
      <c r="Q578" t="s">
        <v>58</v>
      </c>
    </row>
    <row r="579" spans="1:17" x14ac:dyDescent="0.25">
      <c r="A579" t="s">
        <v>30</v>
      </c>
      <c r="B579" t="s">
        <v>38</v>
      </c>
      <c r="C579" t="s">
        <v>53</v>
      </c>
      <c r="D579" t="s">
        <v>59</v>
      </c>
      <c r="E579">
        <v>7</v>
      </c>
      <c r="F579" t="str">
        <f t="shared" ref="F579:F642" si="9">CONCATENATE(A579,B579,C579,D579,E579)</f>
        <v>Average Per Ton1-in-10September Monthly System Peak Day100% Cycling7</v>
      </c>
      <c r="G579">
        <v>0.20537949999999999</v>
      </c>
      <c r="H579">
        <v>0.20537949999999999</v>
      </c>
      <c r="I579">
        <v>72.613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10695</v>
      </c>
      <c r="P579" t="s">
        <v>60</v>
      </c>
      <c r="Q579" t="s">
        <v>58</v>
      </c>
    </row>
    <row r="580" spans="1:17" x14ac:dyDescent="0.25">
      <c r="A580" t="s">
        <v>28</v>
      </c>
      <c r="B580" t="s">
        <v>38</v>
      </c>
      <c r="C580" t="s">
        <v>53</v>
      </c>
      <c r="D580" t="s">
        <v>59</v>
      </c>
      <c r="E580">
        <v>7</v>
      </c>
      <c r="F580" t="str">
        <f t="shared" si="9"/>
        <v>Average Per Premise1-in-10September Monthly System Peak Day100% Cycling7</v>
      </c>
      <c r="G580">
        <v>0.92043640000000004</v>
      </c>
      <c r="H580">
        <v>0.92043640000000004</v>
      </c>
      <c r="I580">
        <v>72.613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10695</v>
      </c>
      <c r="P580" t="s">
        <v>60</v>
      </c>
      <c r="Q580" t="s">
        <v>58</v>
      </c>
    </row>
    <row r="581" spans="1:17" x14ac:dyDescent="0.25">
      <c r="A581" t="s">
        <v>29</v>
      </c>
      <c r="B581" t="s">
        <v>38</v>
      </c>
      <c r="C581" t="s">
        <v>53</v>
      </c>
      <c r="D581" t="s">
        <v>59</v>
      </c>
      <c r="E581">
        <v>7</v>
      </c>
      <c r="F581" t="str">
        <f t="shared" si="9"/>
        <v>Average Per Device1-in-10September Monthly System Peak Day100% Cycling7</v>
      </c>
      <c r="G581">
        <v>0.74548029999999998</v>
      </c>
      <c r="H581">
        <v>0.74548029999999998</v>
      </c>
      <c r="I581">
        <v>72.613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10695</v>
      </c>
      <c r="P581" t="s">
        <v>60</v>
      </c>
      <c r="Q581" t="s">
        <v>58</v>
      </c>
    </row>
    <row r="582" spans="1:17" x14ac:dyDescent="0.25">
      <c r="A582" t="s">
        <v>43</v>
      </c>
      <c r="B582" t="s">
        <v>38</v>
      </c>
      <c r="C582" t="s">
        <v>53</v>
      </c>
      <c r="D582" t="s">
        <v>59</v>
      </c>
      <c r="E582">
        <v>7</v>
      </c>
      <c r="F582" t="str">
        <f t="shared" si="9"/>
        <v>Aggregate1-in-10September Monthly System Peak Day100% Cycling7</v>
      </c>
      <c r="G582">
        <v>9.844068</v>
      </c>
      <c r="H582">
        <v>9.8440670000000008</v>
      </c>
      <c r="I582">
        <v>72.613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10695</v>
      </c>
      <c r="P582" t="s">
        <v>60</v>
      </c>
      <c r="Q582" t="s">
        <v>58</v>
      </c>
    </row>
    <row r="583" spans="1:17" x14ac:dyDescent="0.25">
      <c r="A583" t="s">
        <v>30</v>
      </c>
      <c r="B583" t="s">
        <v>38</v>
      </c>
      <c r="C583" t="s">
        <v>53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0.26069759999999997</v>
      </c>
      <c r="H583">
        <v>0.26069759999999997</v>
      </c>
      <c r="I583">
        <v>72.553399999999996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12331</v>
      </c>
      <c r="P583" t="s">
        <v>60</v>
      </c>
      <c r="Q583" t="s">
        <v>58</v>
      </c>
    </row>
    <row r="584" spans="1:17" x14ac:dyDescent="0.25">
      <c r="A584" t="s">
        <v>28</v>
      </c>
      <c r="B584" t="s">
        <v>38</v>
      </c>
      <c r="C584" t="s">
        <v>53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1.070114</v>
      </c>
      <c r="H584">
        <v>1.070114</v>
      </c>
      <c r="I584">
        <v>72.553399999999996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12331</v>
      </c>
      <c r="P584" t="s">
        <v>60</v>
      </c>
      <c r="Q584" t="s">
        <v>58</v>
      </c>
    </row>
    <row r="585" spans="1:17" x14ac:dyDescent="0.25">
      <c r="A585" t="s">
        <v>29</v>
      </c>
      <c r="B585" t="s">
        <v>38</v>
      </c>
      <c r="C585" t="s">
        <v>53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0.91489799999999999</v>
      </c>
      <c r="H585">
        <v>0.91489810000000005</v>
      </c>
      <c r="I585">
        <v>72.553399999999996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12331</v>
      </c>
      <c r="P585" t="s">
        <v>60</v>
      </c>
      <c r="Q585" t="s">
        <v>58</v>
      </c>
    </row>
    <row r="586" spans="1:17" x14ac:dyDescent="0.25">
      <c r="A586" t="s">
        <v>43</v>
      </c>
      <c r="B586" t="s">
        <v>38</v>
      </c>
      <c r="C586" t="s">
        <v>53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13.19558</v>
      </c>
      <c r="H586">
        <v>13.19558</v>
      </c>
      <c r="I586">
        <v>72.553399999999996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12331</v>
      </c>
      <c r="P586" t="s">
        <v>60</v>
      </c>
      <c r="Q586" t="s">
        <v>58</v>
      </c>
    </row>
    <row r="587" spans="1:17" x14ac:dyDescent="0.25">
      <c r="A587" t="s">
        <v>30</v>
      </c>
      <c r="B587" t="s">
        <v>38</v>
      </c>
      <c r="C587" t="s">
        <v>53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0.2350024</v>
      </c>
      <c r="H587">
        <v>0.2350024</v>
      </c>
      <c r="I587">
        <v>72.581100000000006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23026</v>
      </c>
      <c r="P587" t="s">
        <v>60</v>
      </c>
      <c r="Q587" t="s">
        <v>58</v>
      </c>
    </row>
    <row r="588" spans="1:17" x14ac:dyDescent="0.25">
      <c r="A588" t="s">
        <v>28</v>
      </c>
      <c r="B588" t="s">
        <v>38</v>
      </c>
      <c r="C588" t="s">
        <v>53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1.0057720000000001</v>
      </c>
      <c r="H588">
        <v>1.0057720000000001</v>
      </c>
      <c r="I588">
        <v>72.581100000000006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23026</v>
      </c>
      <c r="P588" t="s">
        <v>60</v>
      </c>
      <c r="Q588" t="s">
        <v>58</v>
      </c>
    </row>
    <row r="589" spans="1:17" x14ac:dyDescent="0.25">
      <c r="A589" t="s">
        <v>29</v>
      </c>
      <c r="B589" t="s">
        <v>38</v>
      </c>
      <c r="C589" t="s">
        <v>53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0.83823999999999999</v>
      </c>
      <c r="H589">
        <v>0.83823999999999999</v>
      </c>
      <c r="I589">
        <v>72.581100000000006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23026</v>
      </c>
      <c r="P589" t="s">
        <v>60</v>
      </c>
      <c r="Q589" t="s">
        <v>58</v>
      </c>
    </row>
    <row r="590" spans="1:17" x14ac:dyDescent="0.25">
      <c r="A590" t="s">
        <v>43</v>
      </c>
      <c r="B590" t="s">
        <v>38</v>
      </c>
      <c r="C590" t="s">
        <v>53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23.158899999999999</v>
      </c>
      <c r="H590">
        <v>23.158899999999999</v>
      </c>
      <c r="I590">
        <v>72.581100000000006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23026</v>
      </c>
      <c r="P590" t="s">
        <v>60</v>
      </c>
      <c r="Q590" t="s">
        <v>58</v>
      </c>
    </row>
    <row r="591" spans="1:17" x14ac:dyDescent="0.25">
      <c r="A591" t="s">
        <v>30</v>
      </c>
      <c r="B591" t="s">
        <v>38</v>
      </c>
      <c r="C591" t="s">
        <v>48</v>
      </c>
      <c r="D591" t="s">
        <v>59</v>
      </c>
      <c r="E591">
        <v>8</v>
      </c>
      <c r="F591" t="str">
        <f t="shared" si="9"/>
        <v>Average Per Ton1-in-10August Monthly System Peak Day100% Cycling8</v>
      </c>
      <c r="G591">
        <v>0.1811149</v>
      </c>
      <c r="H591">
        <v>0.1811149</v>
      </c>
      <c r="I591">
        <v>71.125600000000006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10695</v>
      </c>
      <c r="P591" t="s">
        <v>60</v>
      </c>
      <c r="Q591" t="s">
        <v>58</v>
      </c>
    </row>
    <row r="592" spans="1:17" x14ac:dyDescent="0.25">
      <c r="A592" t="s">
        <v>28</v>
      </c>
      <c r="B592" t="s">
        <v>38</v>
      </c>
      <c r="C592" t="s">
        <v>48</v>
      </c>
      <c r="D592" t="s">
        <v>59</v>
      </c>
      <c r="E592">
        <v>8</v>
      </c>
      <c r="F592" t="str">
        <f t="shared" si="9"/>
        <v>Average Per Premise1-in-10August Monthly System Peak Day100% Cycling8</v>
      </c>
      <c r="G592">
        <v>0.81169100000000005</v>
      </c>
      <c r="H592">
        <v>0.8116911</v>
      </c>
      <c r="I592">
        <v>71.125600000000006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10695</v>
      </c>
      <c r="P592" t="s">
        <v>60</v>
      </c>
      <c r="Q592" t="s">
        <v>58</v>
      </c>
    </row>
    <row r="593" spans="1:17" x14ac:dyDescent="0.25">
      <c r="A593" t="s">
        <v>29</v>
      </c>
      <c r="B593" t="s">
        <v>38</v>
      </c>
      <c r="C593" t="s">
        <v>48</v>
      </c>
      <c r="D593" t="s">
        <v>59</v>
      </c>
      <c r="E593">
        <v>8</v>
      </c>
      <c r="F593" t="str">
        <f t="shared" si="9"/>
        <v>Average Per Device1-in-10August Monthly System Peak Day100% Cycling8</v>
      </c>
      <c r="G593">
        <v>0.65740520000000002</v>
      </c>
      <c r="H593">
        <v>0.65740520000000002</v>
      </c>
      <c r="I593">
        <v>71.125600000000006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10695</v>
      </c>
      <c r="P593" t="s">
        <v>60</v>
      </c>
      <c r="Q593" t="s">
        <v>58</v>
      </c>
    </row>
    <row r="594" spans="1:17" x14ac:dyDescent="0.25">
      <c r="A594" t="s">
        <v>43</v>
      </c>
      <c r="B594" t="s">
        <v>38</v>
      </c>
      <c r="C594" t="s">
        <v>48</v>
      </c>
      <c r="D594" t="s">
        <v>59</v>
      </c>
      <c r="E594">
        <v>8</v>
      </c>
      <c r="F594" t="str">
        <f t="shared" si="9"/>
        <v>Aggregate1-in-10August Monthly System Peak Day100% Cycling8</v>
      </c>
      <c r="G594">
        <v>8.6810360000000006</v>
      </c>
      <c r="H594">
        <v>8.6810360000000006</v>
      </c>
      <c r="I594">
        <v>71.125600000000006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10695</v>
      </c>
      <c r="P594" t="s">
        <v>60</v>
      </c>
      <c r="Q594" t="s">
        <v>58</v>
      </c>
    </row>
    <row r="595" spans="1:17" x14ac:dyDescent="0.25">
      <c r="A595" t="s">
        <v>30</v>
      </c>
      <c r="B595" t="s">
        <v>38</v>
      </c>
      <c r="C595" t="s">
        <v>48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0.23498479999999999</v>
      </c>
      <c r="H595">
        <v>0.23498479999999999</v>
      </c>
      <c r="I595">
        <v>71.191299999999998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12331</v>
      </c>
      <c r="P595" t="s">
        <v>60</v>
      </c>
      <c r="Q595" t="s">
        <v>58</v>
      </c>
    </row>
    <row r="596" spans="1:17" x14ac:dyDescent="0.25">
      <c r="A596" t="s">
        <v>28</v>
      </c>
      <c r="B596" t="s">
        <v>38</v>
      </c>
      <c r="C596" t="s">
        <v>48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0.96456790000000003</v>
      </c>
      <c r="H596">
        <v>0.96456790000000003</v>
      </c>
      <c r="I596">
        <v>71.191299999999998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12331</v>
      </c>
      <c r="P596" t="s">
        <v>60</v>
      </c>
      <c r="Q596" t="s">
        <v>58</v>
      </c>
    </row>
    <row r="597" spans="1:17" x14ac:dyDescent="0.25">
      <c r="A597" t="s">
        <v>29</v>
      </c>
      <c r="B597" t="s">
        <v>38</v>
      </c>
      <c r="C597" t="s">
        <v>48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0.82466110000000004</v>
      </c>
      <c r="H597">
        <v>0.82466110000000004</v>
      </c>
      <c r="I597">
        <v>71.191299999999998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12331</v>
      </c>
      <c r="P597" t="s">
        <v>60</v>
      </c>
      <c r="Q597" t="s">
        <v>58</v>
      </c>
    </row>
    <row r="598" spans="1:17" x14ac:dyDescent="0.25">
      <c r="A598" t="s">
        <v>43</v>
      </c>
      <c r="B598" t="s">
        <v>38</v>
      </c>
      <c r="C598" t="s">
        <v>48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11.89409</v>
      </c>
      <c r="H598">
        <v>11.89409</v>
      </c>
      <c r="I598">
        <v>71.191299999999998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12331</v>
      </c>
      <c r="P598" t="s">
        <v>60</v>
      </c>
      <c r="Q598" t="s">
        <v>58</v>
      </c>
    </row>
    <row r="599" spans="1:17" x14ac:dyDescent="0.25">
      <c r="A599" t="s">
        <v>30</v>
      </c>
      <c r="B599" t="s">
        <v>38</v>
      </c>
      <c r="C599" t="s">
        <v>48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0.20996219999999999</v>
      </c>
      <c r="H599">
        <v>0.20996219999999999</v>
      </c>
      <c r="I599">
        <v>71.160799999999995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23026</v>
      </c>
      <c r="P599" t="s">
        <v>60</v>
      </c>
      <c r="Q599" t="s">
        <v>58</v>
      </c>
    </row>
    <row r="600" spans="1:17" x14ac:dyDescent="0.25">
      <c r="A600" t="s">
        <v>28</v>
      </c>
      <c r="B600" t="s">
        <v>38</v>
      </c>
      <c r="C600" t="s">
        <v>48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0.89860390000000001</v>
      </c>
      <c r="H600">
        <v>0.89860390000000001</v>
      </c>
      <c r="I600">
        <v>71.160799999999995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23026</v>
      </c>
      <c r="P600" t="s">
        <v>60</v>
      </c>
      <c r="Q600" t="s">
        <v>58</v>
      </c>
    </row>
    <row r="601" spans="1:17" x14ac:dyDescent="0.25">
      <c r="A601" t="s">
        <v>29</v>
      </c>
      <c r="B601" t="s">
        <v>38</v>
      </c>
      <c r="C601" t="s">
        <v>48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0.74892329999999996</v>
      </c>
      <c r="H601">
        <v>0.74892329999999996</v>
      </c>
      <c r="I601">
        <v>71.160799999999995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23026</v>
      </c>
      <c r="P601" t="s">
        <v>60</v>
      </c>
      <c r="Q601" t="s">
        <v>58</v>
      </c>
    </row>
    <row r="602" spans="1:17" x14ac:dyDescent="0.25">
      <c r="A602" t="s">
        <v>43</v>
      </c>
      <c r="B602" t="s">
        <v>38</v>
      </c>
      <c r="C602" t="s">
        <v>48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20.69125</v>
      </c>
      <c r="H602">
        <v>20.69125</v>
      </c>
      <c r="I602">
        <v>71.160799999999995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23026</v>
      </c>
      <c r="P602" t="s">
        <v>60</v>
      </c>
      <c r="Q602" t="s">
        <v>58</v>
      </c>
    </row>
    <row r="603" spans="1:17" x14ac:dyDescent="0.25">
      <c r="A603" t="s">
        <v>30</v>
      </c>
      <c r="B603" t="s">
        <v>38</v>
      </c>
      <c r="C603" t="s">
        <v>37</v>
      </c>
      <c r="D603" t="s">
        <v>59</v>
      </c>
      <c r="E603">
        <v>8</v>
      </c>
      <c r="F603" t="str">
        <f t="shared" si="9"/>
        <v>Average Per Ton1-in-10August Typical Event Day100% Cycling8</v>
      </c>
      <c r="G603">
        <v>0.17746619999999999</v>
      </c>
      <c r="H603">
        <v>0.17746619999999999</v>
      </c>
      <c r="I603">
        <v>71.040499999999994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10695</v>
      </c>
      <c r="P603" t="s">
        <v>60</v>
      </c>
      <c r="Q603" t="s">
        <v>58</v>
      </c>
    </row>
    <row r="604" spans="1:17" x14ac:dyDescent="0.25">
      <c r="A604" t="s">
        <v>28</v>
      </c>
      <c r="B604" t="s">
        <v>38</v>
      </c>
      <c r="C604" t="s">
        <v>37</v>
      </c>
      <c r="D604" t="s">
        <v>59</v>
      </c>
      <c r="E604">
        <v>8</v>
      </c>
      <c r="F604" t="str">
        <f t="shared" si="9"/>
        <v>Average Per Premise1-in-10August Typical Event Day100% Cycling8</v>
      </c>
      <c r="G604">
        <v>0.79533880000000001</v>
      </c>
      <c r="H604">
        <v>0.79533880000000001</v>
      </c>
      <c r="I604">
        <v>71.040499999999994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10695</v>
      </c>
      <c r="P604" t="s">
        <v>60</v>
      </c>
      <c r="Q604" t="s">
        <v>58</v>
      </c>
    </row>
    <row r="605" spans="1:17" x14ac:dyDescent="0.25">
      <c r="A605" t="s">
        <v>29</v>
      </c>
      <c r="B605" t="s">
        <v>38</v>
      </c>
      <c r="C605" t="s">
        <v>37</v>
      </c>
      <c r="D605" t="s">
        <v>59</v>
      </c>
      <c r="E605">
        <v>8</v>
      </c>
      <c r="F605" t="str">
        <f t="shared" si="9"/>
        <v>Average Per Device1-in-10August Typical Event Day100% Cycling8</v>
      </c>
      <c r="G605">
        <v>0.64416119999999999</v>
      </c>
      <c r="H605">
        <v>0.64416119999999999</v>
      </c>
      <c r="I605">
        <v>71.040499999999994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10695</v>
      </c>
      <c r="P605" t="s">
        <v>60</v>
      </c>
      <c r="Q605" t="s">
        <v>58</v>
      </c>
    </row>
    <row r="606" spans="1:17" x14ac:dyDescent="0.25">
      <c r="A606" t="s">
        <v>43</v>
      </c>
      <c r="B606" t="s">
        <v>38</v>
      </c>
      <c r="C606" t="s">
        <v>37</v>
      </c>
      <c r="D606" t="s">
        <v>59</v>
      </c>
      <c r="E606">
        <v>8</v>
      </c>
      <c r="F606" t="str">
        <f t="shared" si="9"/>
        <v>Aggregate1-in-10August Typical Event Day100% Cycling8</v>
      </c>
      <c r="G606">
        <v>8.5061479999999996</v>
      </c>
      <c r="H606">
        <v>8.5061479999999996</v>
      </c>
      <c r="I606">
        <v>71.040499999999994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10695</v>
      </c>
      <c r="P606" t="s">
        <v>60</v>
      </c>
      <c r="Q606" t="s">
        <v>58</v>
      </c>
    </row>
    <row r="607" spans="1:17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0.23091700000000001</v>
      </c>
      <c r="H607">
        <v>0.23091700000000001</v>
      </c>
      <c r="I607">
        <v>71.118099999999998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12331</v>
      </c>
      <c r="P607" t="s">
        <v>60</v>
      </c>
      <c r="Q607" t="s">
        <v>58</v>
      </c>
    </row>
    <row r="608" spans="1:17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0.94787030000000005</v>
      </c>
      <c r="H608">
        <v>0.94787030000000005</v>
      </c>
      <c r="I608">
        <v>71.118099999999998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12331</v>
      </c>
      <c r="P608" t="s">
        <v>60</v>
      </c>
      <c r="Q608" t="s">
        <v>58</v>
      </c>
    </row>
    <row r="609" spans="1:17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0.81038540000000003</v>
      </c>
      <c r="H609">
        <v>0.81038540000000003</v>
      </c>
      <c r="I609">
        <v>71.118099999999998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12331</v>
      </c>
      <c r="P609" t="s">
        <v>60</v>
      </c>
      <c r="Q609" t="s">
        <v>58</v>
      </c>
    </row>
    <row r="610" spans="1:17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11.688190000000001</v>
      </c>
      <c r="H610">
        <v>11.688190000000001</v>
      </c>
      <c r="I610">
        <v>71.118099999999998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12331</v>
      </c>
      <c r="P610" t="s">
        <v>60</v>
      </c>
      <c r="Q610" t="s">
        <v>58</v>
      </c>
    </row>
    <row r="611" spans="1:17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0.2060891</v>
      </c>
      <c r="H611">
        <v>0.2060891</v>
      </c>
      <c r="I611">
        <v>71.082099999999997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23026</v>
      </c>
      <c r="P611" t="s">
        <v>60</v>
      </c>
      <c r="Q611" t="s">
        <v>58</v>
      </c>
    </row>
    <row r="612" spans="1:17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0.88202749999999996</v>
      </c>
      <c r="H612">
        <v>0.88202749999999996</v>
      </c>
      <c r="I612">
        <v>71.082099999999997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23026</v>
      </c>
      <c r="P612" t="s">
        <v>60</v>
      </c>
      <c r="Q612" t="s">
        <v>58</v>
      </c>
    </row>
    <row r="613" spans="1:17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0.73510799999999998</v>
      </c>
      <c r="H613">
        <v>0.73510799999999998</v>
      </c>
      <c r="I613">
        <v>71.082099999999997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23026</v>
      </c>
      <c r="P613" t="s">
        <v>60</v>
      </c>
      <c r="Q613" t="s">
        <v>58</v>
      </c>
    </row>
    <row r="614" spans="1:17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20.309570000000001</v>
      </c>
      <c r="H614">
        <v>20.309560000000001</v>
      </c>
      <c r="I614">
        <v>71.082099999999997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23026</v>
      </c>
      <c r="P614" t="s">
        <v>60</v>
      </c>
      <c r="Q614" t="s">
        <v>58</v>
      </c>
    </row>
    <row r="615" spans="1:17" x14ac:dyDescent="0.25">
      <c r="A615" t="s">
        <v>30</v>
      </c>
      <c r="B615" t="s">
        <v>38</v>
      </c>
      <c r="C615" t="s">
        <v>49</v>
      </c>
      <c r="D615" t="s">
        <v>59</v>
      </c>
      <c r="E615">
        <v>8</v>
      </c>
      <c r="F615" t="str">
        <f t="shared" si="9"/>
        <v>Average Per Ton1-in-10July Monthly System Peak Day100% Cycling8</v>
      </c>
      <c r="G615">
        <v>0.1585078</v>
      </c>
      <c r="H615">
        <v>0.1585078</v>
      </c>
      <c r="I615">
        <v>70.875600000000006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10695</v>
      </c>
      <c r="P615" t="s">
        <v>60</v>
      </c>
      <c r="Q615" t="s">
        <v>58</v>
      </c>
    </row>
    <row r="616" spans="1:17" x14ac:dyDescent="0.25">
      <c r="A616" t="s">
        <v>28</v>
      </c>
      <c r="B616" t="s">
        <v>38</v>
      </c>
      <c r="C616" t="s">
        <v>49</v>
      </c>
      <c r="D616" t="s">
        <v>59</v>
      </c>
      <c r="E616">
        <v>8</v>
      </c>
      <c r="F616" t="str">
        <f t="shared" si="9"/>
        <v>Average Per Premise1-in-10July Monthly System Peak Day100% Cycling8</v>
      </c>
      <c r="G616">
        <v>0.71037430000000001</v>
      </c>
      <c r="H616">
        <v>0.71037430000000001</v>
      </c>
      <c r="I616">
        <v>70.875600000000006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10695</v>
      </c>
      <c r="P616" t="s">
        <v>60</v>
      </c>
      <c r="Q616" t="s">
        <v>58</v>
      </c>
    </row>
    <row r="617" spans="1:17" x14ac:dyDescent="0.25">
      <c r="A617" t="s">
        <v>29</v>
      </c>
      <c r="B617" t="s">
        <v>38</v>
      </c>
      <c r="C617" t="s">
        <v>49</v>
      </c>
      <c r="D617" t="s">
        <v>59</v>
      </c>
      <c r="E617">
        <v>8</v>
      </c>
      <c r="F617" t="str">
        <f t="shared" si="9"/>
        <v>Average Per Device1-in-10July Monthly System Peak Day100% Cycling8</v>
      </c>
      <c r="G617">
        <v>0.57534669999999999</v>
      </c>
      <c r="H617">
        <v>0.57534669999999999</v>
      </c>
      <c r="I617">
        <v>70.875600000000006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10695</v>
      </c>
      <c r="P617" t="s">
        <v>60</v>
      </c>
      <c r="Q617" t="s">
        <v>58</v>
      </c>
    </row>
    <row r="618" spans="1:17" x14ac:dyDescent="0.25">
      <c r="A618" t="s">
        <v>43</v>
      </c>
      <c r="B618" t="s">
        <v>38</v>
      </c>
      <c r="C618" t="s">
        <v>49</v>
      </c>
      <c r="D618" t="s">
        <v>59</v>
      </c>
      <c r="E618">
        <v>8</v>
      </c>
      <c r="F618" t="str">
        <f t="shared" si="9"/>
        <v>Aggregate1-in-10July Monthly System Peak Day100% Cycling8</v>
      </c>
      <c r="G618">
        <v>7.5974529999999998</v>
      </c>
      <c r="H618">
        <v>7.5974529999999998</v>
      </c>
      <c r="I618">
        <v>70.875600000000006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10695</v>
      </c>
      <c r="P618" t="s">
        <v>60</v>
      </c>
      <c r="Q618" t="s">
        <v>58</v>
      </c>
    </row>
    <row r="619" spans="1:17" x14ac:dyDescent="0.25">
      <c r="A619" t="s">
        <v>30</v>
      </c>
      <c r="B619" t="s">
        <v>38</v>
      </c>
      <c r="C619" t="s">
        <v>49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0.2077946</v>
      </c>
      <c r="H619">
        <v>0.2077946</v>
      </c>
      <c r="I619">
        <v>70.941299999999998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12331</v>
      </c>
      <c r="P619" t="s">
        <v>60</v>
      </c>
      <c r="Q619" t="s">
        <v>58</v>
      </c>
    </row>
    <row r="620" spans="1:17" x14ac:dyDescent="0.25">
      <c r="A620" t="s">
        <v>28</v>
      </c>
      <c r="B620" t="s">
        <v>38</v>
      </c>
      <c r="C620" t="s">
        <v>49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0.85295739999999998</v>
      </c>
      <c r="H620">
        <v>0.85295730000000003</v>
      </c>
      <c r="I620">
        <v>70.941299999999998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12331</v>
      </c>
      <c r="P620" t="s">
        <v>60</v>
      </c>
      <c r="Q620" t="s">
        <v>58</v>
      </c>
    </row>
    <row r="621" spans="1:17" x14ac:dyDescent="0.25">
      <c r="A621" t="s">
        <v>29</v>
      </c>
      <c r="B621" t="s">
        <v>38</v>
      </c>
      <c r="C621" t="s">
        <v>49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0.72923919999999998</v>
      </c>
      <c r="H621">
        <v>0.72923919999999998</v>
      </c>
      <c r="I621">
        <v>70.941299999999998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12331</v>
      </c>
      <c r="P621" t="s">
        <v>60</v>
      </c>
      <c r="Q621" t="s">
        <v>58</v>
      </c>
    </row>
    <row r="622" spans="1:17" x14ac:dyDescent="0.25">
      <c r="A622" t="s">
        <v>43</v>
      </c>
      <c r="B622" t="s">
        <v>38</v>
      </c>
      <c r="C622" t="s">
        <v>49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10.51782</v>
      </c>
      <c r="H622">
        <v>10.51782</v>
      </c>
      <c r="I622">
        <v>70.941299999999998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12331</v>
      </c>
      <c r="P622" t="s">
        <v>60</v>
      </c>
      <c r="Q622" t="s">
        <v>58</v>
      </c>
    </row>
    <row r="623" spans="1:17" x14ac:dyDescent="0.25">
      <c r="A623" t="s">
        <v>30</v>
      </c>
      <c r="B623" t="s">
        <v>38</v>
      </c>
      <c r="C623" t="s">
        <v>49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0.18490090000000001</v>
      </c>
      <c r="H623">
        <v>0.18490090000000001</v>
      </c>
      <c r="I623">
        <v>70.910799999999995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23026</v>
      </c>
      <c r="P623" t="s">
        <v>60</v>
      </c>
      <c r="Q623" t="s">
        <v>58</v>
      </c>
    </row>
    <row r="624" spans="1:17" x14ac:dyDescent="0.25">
      <c r="A624" t="s">
        <v>28</v>
      </c>
      <c r="B624" t="s">
        <v>38</v>
      </c>
      <c r="C624" t="s">
        <v>49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0.79134550000000004</v>
      </c>
      <c r="H624">
        <v>0.79134550000000004</v>
      </c>
      <c r="I624">
        <v>70.910799999999995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23026</v>
      </c>
      <c r="P624" t="s">
        <v>60</v>
      </c>
      <c r="Q624" t="s">
        <v>58</v>
      </c>
    </row>
    <row r="625" spans="1:17" x14ac:dyDescent="0.25">
      <c r="A625" t="s">
        <v>29</v>
      </c>
      <c r="B625" t="s">
        <v>38</v>
      </c>
      <c r="C625" t="s">
        <v>49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0.65953090000000003</v>
      </c>
      <c r="H625">
        <v>0.65953099999999998</v>
      </c>
      <c r="I625">
        <v>70.910799999999995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23026</v>
      </c>
      <c r="P625" t="s">
        <v>60</v>
      </c>
      <c r="Q625" t="s">
        <v>58</v>
      </c>
    </row>
    <row r="626" spans="1:17" x14ac:dyDescent="0.25">
      <c r="A626" t="s">
        <v>43</v>
      </c>
      <c r="B626" t="s">
        <v>38</v>
      </c>
      <c r="C626" t="s">
        <v>49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18.221520000000002</v>
      </c>
      <c r="H626">
        <v>18.221520000000002</v>
      </c>
      <c r="I626">
        <v>70.910799999999995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23026</v>
      </c>
      <c r="P626" t="s">
        <v>60</v>
      </c>
      <c r="Q626" t="s">
        <v>58</v>
      </c>
    </row>
    <row r="627" spans="1:17" x14ac:dyDescent="0.25">
      <c r="A627" t="s">
        <v>30</v>
      </c>
      <c r="B627" t="s">
        <v>38</v>
      </c>
      <c r="C627" t="s">
        <v>50</v>
      </c>
      <c r="D627" t="s">
        <v>59</v>
      </c>
      <c r="E627">
        <v>8</v>
      </c>
      <c r="F627" t="str">
        <f t="shared" si="9"/>
        <v>Average Per Ton1-in-10June Monthly System Peak Day100% Cycling8</v>
      </c>
      <c r="G627">
        <v>0.15338950000000001</v>
      </c>
      <c r="H627">
        <v>0.15338950000000001</v>
      </c>
      <c r="I627">
        <v>68.25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10695</v>
      </c>
      <c r="P627" t="s">
        <v>60</v>
      </c>
      <c r="Q627" t="s">
        <v>58</v>
      </c>
    </row>
    <row r="628" spans="1:17" x14ac:dyDescent="0.25">
      <c r="A628" t="s">
        <v>28</v>
      </c>
      <c r="B628" t="s">
        <v>38</v>
      </c>
      <c r="C628" t="s">
        <v>50</v>
      </c>
      <c r="D628" t="s">
        <v>59</v>
      </c>
      <c r="E628">
        <v>8</v>
      </c>
      <c r="F628" t="str">
        <f t="shared" si="9"/>
        <v>Average Per Premise1-in-10June Monthly System Peak Day100% Cycling8</v>
      </c>
      <c r="G628">
        <v>0.68743609999999999</v>
      </c>
      <c r="H628">
        <v>0.68743609999999999</v>
      </c>
      <c r="I628">
        <v>68.25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10695</v>
      </c>
      <c r="P628" t="s">
        <v>60</v>
      </c>
      <c r="Q628" t="s">
        <v>58</v>
      </c>
    </row>
    <row r="629" spans="1:17" x14ac:dyDescent="0.25">
      <c r="A629" t="s">
        <v>29</v>
      </c>
      <c r="B629" t="s">
        <v>38</v>
      </c>
      <c r="C629" t="s">
        <v>50</v>
      </c>
      <c r="D629" t="s">
        <v>59</v>
      </c>
      <c r="E629">
        <v>8</v>
      </c>
      <c r="F629" t="str">
        <f t="shared" si="9"/>
        <v>Average Per Device1-in-10June Monthly System Peak Day100% Cycling8</v>
      </c>
      <c r="G629">
        <v>0.55676859999999995</v>
      </c>
      <c r="H629">
        <v>0.5567685</v>
      </c>
      <c r="I629">
        <v>68.25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10695</v>
      </c>
      <c r="P629" t="s">
        <v>60</v>
      </c>
      <c r="Q629" t="s">
        <v>58</v>
      </c>
    </row>
    <row r="630" spans="1:17" x14ac:dyDescent="0.25">
      <c r="A630" t="s">
        <v>43</v>
      </c>
      <c r="B630" t="s">
        <v>38</v>
      </c>
      <c r="C630" t="s">
        <v>50</v>
      </c>
      <c r="D630" t="s">
        <v>59</v>
      </c>
      <c r="E630">
        <v>8</v>
      </c>
      <c r="F630" t="str">
        <f t="shared" si="9"/>
        <v>Aggregate1-in-10June Monthly System Peak Day100% Cycling8</v>
      </c>
      <c r="G630">
        <v>7.3521289999999997</v>
      </c>
      <c r="H630">
        <v>7.3521289999999997</v>
      </c>
      <c r="I630">
        <v>68.25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10695</v>
      </c>
      <c r="P630" t="s">
        <v>60</v>
      </c>
      <c r="Q630" t="s">
        <v>58</v>
      </c>
    </row>
    <row r="631" spans="1:17" x14ac:dyDescent="0.25">
      <c r="A631" t="s">
        <v>30</v>
      </c>
      <c r="B631" t="s">
        <v>38</v>
      </c>
      <c r="C631" t="s">
        <v>50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0.20161999999999999</v>
      </c>
      <c r="H631">
        <v>0.20161999999999999</v>
      </c>
      <c r="I631">
        <v>68.25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12331</v>
      </c>
      <c r="P631" t="s">
        <v>60</v>
      </c>
      <c r="Q631" t="s">
        <v>58</v>
      </c>
    </row>
    <row r="632" spans="1:17" x14ac:dyDescent="0.25">
      <c r="A632" t="s">
        <v>28</v>
      </c>
      <c r="B632" t="s">
        <v>38</v>
      </c>
      <c r="C632" t="s">
        <v>50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0.82761180000000001</v>
      </c>
      <c r="H632">
        <v>0.82761180000000001</v>
      </c>
      <c r="I632">
        <v>68.25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12331</v>
      </c>
      <c r="P632" t="s">
        <v>60</v>
      </c>
      <c r="Q632" t="s">
        <v>58</v>
      </c>
    </row>
    <row r="633" spans="1:17" x14ac:dyDescent="0.25">
      <c r="A633" t="s">
        <v>29</v>
      </c>
      <c r="B633" t="s">
        <v>38</v>
      </c>
      <c r="C633" t="s">
        <v>50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0.70756989999999997</v>
      </c>
      <c r="H633">
        <v>0.70756989999999997</v>
      </c>
      <c r="I633">
        <v>68.25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12331</v>
      </c>
      <c r="P633" t="s">
        <v>60</v>
      </c>
      <c r="Q633" t="s">
        <v>58</v>
      </c>
    </row>
    <row r="634" spans="1:17" x14ac:dyDescent="0.25">
      <c r="A634" t="s">
        <v>43</v>
      </c>
      <c r="B634" t="s">
        <v>38</v>
      </c>
      <c r="C634" t="s">
        <v>50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10.20528</v>
      </c>
      <c r="H634">
        <v>10.20528</v>
      </c>
      <c r="I634">
        <v>68.25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12331</v>
      </c>
      <c r="P634" t="s">
        <v>60</v>
      </c>
      <c r="Q634" t="s">
        <v>58</v>
      </c>
    </row>
    <row r="635" spans="1:17" x14ac:dyDescent="0.25">
      <c r="A635" t="s">
        <v>30</v>
      </c>
      <c r="B635" t="s">
        <v>38</v>
      </c>
      <c r="C635" t="s">
        <v>50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0.17921699999999999</v>
      </c>
      <c r="H635">
        <v>0.17921699999999999</v>
      </c>
      <c r="I635">
        <v>68.25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23026</v>
      </c>
      <c r="P635" t="s">
        <v>60</v>
      </c>
      <c r="Q635" t="s">
        <v>58</v>
      </c>
    </row>
    <row r="636" spans="1:17" x14ac:dyDescent="0.25">
      <c r="A636" t="s">
        <v>28</v>
      </c>
      <c r="B636" t="s">
        <v>38</v>
      </c>
      <c r="C636" t="s">
        <v>50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0.76701920000000001</v>
      </c>
      <c r="H636">
        <v>0.76701920000000001</v>
      </c>
      <c r="I636">
        <v>68.25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23026</v>
      </c>
      <c r="P636" t="s">
        <v>60</v>
      </c>
      <c r="Q636" t="s">
        <v>58</v>
      </c>
    </row>
    <row r="637" spans="1:17" x14ac:dyDescent="0.25">
      <c r="A637" t="s">
        <v>29</v>
      </c>
      <c r="B637" t="s">
        <v>38</v>
      </c>
      <c r="C637" t="s">
        <v>50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0.63925670000000001</v>
      </c>
      <c r="H637">
        <v>0.63925670000000001</v>
      </c>
      <c r="I637">
        <v>68.25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23026</v>
      </c>
      <c r="P637" t="s">
        <v>60</v>
      </c>
      <c r="Q637" t="s">
        <v>58</v>
      </c>
    </row>
    <row r="638" spans="1:17" x14ac:dyDescent="0.25">
      <c r="A638" t="s">
        <v>43</v>
      </c>
      <c r="B638" t="s">
        <v>38</v>
      </c>
      <c r="C638" t="s">
        <v>50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17.661380000000001</v>
      </c>
      <c r="H638">
        <v>17.661380000000001</v>
      </c>
      <c r="I638">
        <v>68.25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23026</v>
      </c>
      <c r="P638" t="s">
        <v>60</v>
      </c>
      <c r="Q638" t="s">
        <v>58</v>
      </c>
    </row>
    <row r="639" spans="1:17" x14ac:dyDescent="0.25">
      <c r="A639" t="s">
        <v>30</v>
      </c>
      <c r="B639" t="s">
        <v>38</v>
      </c>
      <c r="C639" t="s">
        <v>51</v>
      </c>
      <c r="D639" t="s">
        <v>59</v>
      </c>
      <c r="E639">
        <v>8</v>
      </c>
      <c r="F639" t="str">
        <f t="shared" si="9"/>
        <v>Average Per Ton1-in-10May Monthly System Peak Day100% Cycling8</v>
      </c>
      <c r="G639">
        <v>0.15424460000000001</v>
      </c>
      <c r="H639">
        <v>0.15424460000000001</v>
      </c>
      <c r="I639">
        <v>68.047799999999995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10695</v>
      </c>
      <c r="P639" t="s">
        <v>60</v>
      </c>
      <c r="Q639" t="s">
        <v>58</v>
      </c>
    </row>
    <row r="640" spans="1:17" x14ac:dyDescent="0.25">
      <c r="A640" t="s">
        <v>28</v>
      </c>
      <c r="B640" t="s">
        <v>38</v>
      </c>
      <c r="C640" t="s">
        <v>51</v>
      </c>
      <c r="D640" t="s">
        <v>59</v>
      </c>
      <c r="E640">
        <v>8</v>
      </c>
      <c r="F640" t="str">
        <f t="shared" si="9"/>
        <v>Average Per Premise1-in-10May Monthly System Peak Day100% Cycling8</v>
      </c>
      <c r="G640">
        <v>0.6912682</v>
      </c>
      <c r="H640">
        <v>0.6912682</v>
      </c>
      <c r="I640">
        <v>68.047799999999995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10695</v>
      </c>
      <c r="P640" t="s">
        <v>60</v>
      </c>
      <c r="Q640" t="s">
        <v>58</v>
      </c>
    </row>
    <row r="641" spans="1:17" x14ac:dyDescent="0.25">
      <c r="A641" t="s">
        <v>29</v>
      </c>
      <c r="B641" t="s">
        <v>38</v>
      </c>
      <c r="C641" t="s">
        <v>51</v>
      </c>
      <c r="D641" t="s">
        <v>59</v>
      </c>
      <c r="E641">
        <v>8</v>
      </c>
      <c r="F641" t="str">
        <f t="shared" si="9"/>
        <v>Average Per Device1-in-10May Monthly System Peak Day100% Cycling8</v>
      </c>
      <c r="G641">
        <v>0.55987220000000004</v>
      </c>
      <c r="H641">
        <v>0.55987220000000004</v>
      </c>
      <c r="I641">
        <v>68.047799999999995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10695</v>
      </c>
      <c r="P641" t="s">
        <v>60</v>
      </c>
      <c r="Q641" t="s">
        <v>58</v>
      </c>
    </row>
    <row r="642" spans="1:17" x14ac:dyDescent="0.25">
      <c r="A642" t="s">
        <v>43</v>
      </c>
      <c r="B642" t="s">
        <v>38</v>
      </c>
      <c r="C642" t="s">
        <v>51</v>
      </c>
      <c r="D642" t="s">
        <v>59</v>
      </c>
      <c r="E642">
        <v>8</v>
      </c>
      <c r="F642" t="str">
        <f t="shared" si="9"/>
        <v>Aggregate1-in-10May Monthly System Peak Day100% Cycling8</v>
      </c>
      <c r="G642">
        <v>7.3931129999999996</v>
      </c>
      <c r="H642">
        <v>7.3931129999999996</v>
      </c>
      <c r="I642">
        <v>68.047799999999995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10695</v>
      </c>
      <c r="P642" t="s">
        <v>60</v>
      </c>
      <c r="Q642" t="s">
        <v>58</v>
      </c>
    </row>
    <row r="643" spans="1:17" x14ac:dyDescent="0.25">
      <c r="A643" t="s">
        <v>30</v>
      </c>
      <c r="B643" t="s">
        <v>38</v>
      </c>
      <c r="C643" t="s">
        <v>51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0.20327149999999999</v>
      </c>
      <c r="H643">
        <v>0.20327149999999999</v>
      </c>
      <c r="I643">
        <v>68.286500000000004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12331</v>
      </c>
      <c r="P643" t="s">
        <v>60</v>
      </c>
      <c r="Q643" t="s">
        <v>58</v>
      </c>
    </row>
    <row r="644" spans="1:17" x14ac:dyDescent="0.25">
      <c r="A644" t="s">
        <v>28</v>
      </c>
      <c r="B644" t="s">
        <v>38</v>
      </c>
      <c r="C644" t="s">
        <v>51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0.83439070000000004</v>
      </c>
      <c r="H644">
        <v>0.83439070000000004</v>
      </c>
      <c r="I644">
        <v>68.286500000000004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12331</v>
      </c>
      <c r="P644" t="s">
        <v>60</v>
      </c>
      <c r="Q644" t="s">
        <v>58</v>
      </c>
    </row>
    <row r="645" spans="1:17" x14ac:dyDescent="0.25">
      <c r="A645" t="s">
        <v>29</v>
      </c>
      <c r="B645" t="s">
        <v>38</v>
      </c>
      <c r="C645" t="s">
        <v>51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0.71336560000000004</v>
      </c>
      <c r="H645">
        <v>0.71336560000000004</v>
      </c>
      <c r="I645">
        <v>68.286500000000004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12331</v>
      </c>
      <c r="P645" t="s">
        <v>60</v>
      </c>
      <c r="Q645" t="s">
        <v>58</v>
      </c>
    </row>
    <row r="646" spans="1:17" x14ac:dyDescent="0.25">
      <c r="A646" t="s">
        <v>43</v>
      </c>
      <c r="B646" t="s">
        <v>38</v>
      </c>
      <c r="C646" t="s">
        <v>51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10.288869999999999</v>
      </c>
      <c r="H646">
        <v>10.288869999999999</v>
      </c>
      <c r="I646">
        <v>68.286500000000004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12331</v>
      </c>
      <c r="P646" t="s">
        <v>60</v>
      </c>
      <c r="Q646" t="s">
        <v>58</v>
      </c>
    </row>
    <row r="647" spans="1:17" x14ac:dyDescent="0.25">
      <c r="A647" t="s">
        <v>30</v>
      </c>
      <c r="B647" t="s">
        <v>38</v>
      </c>
      <c r="C647" t="s">
        <v>51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0.18049850000000001</v>
      </c>
      <c r="H647">
        <v>0.18049850000000001</v>
      </c>
      <c r="I647">
        <v>68.175700000000006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23026</v>
      </c>
      <c r="P647" t="s">
        <v>60</v>
      </c>
      <c r="Q647" t="s">
        <v>58</v>
      </c>
    </row>
    <row r="648" spans="1:17" x14ac:dyDescent="0.25">
      <c r="A648" t="s">
        <v>28</v>
      </c>
      <c r="B648" t="s">
        <v>38</v>
      </c>
      <c r="C648" t="s">
        <v>51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0.77250390000000002</v>
      </c>
      <c r="H648">
        <v>0.77250390000000002</v>
      </c>
      <c r="I648">
        <v>68.175700000000006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23026</v>
      </c>
      <c r="P648" t="s">
        <v>60</v>
      </c>
      <c r="Q648" t="s">
        <v>58</v>
      </c>
    </row>
    <row r="649" spans="1:17" x14ac:dyDescent="0.25">
      <c r="A649" t="s">
        <v>29</v>
      </c>
      <c r="B649" t="s">
        <v>38</v>
      </c>
      <c r="C649" t="s">
        <v>51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0.64382779999999995</v>
      </c>
      <c r="H649">
        <v>0.64382779999999995</v>
      </c>
      <c r="I649">
        <v>68.175700000000006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23026</v>
      </c>
      <c r="P649" t="s">
        <v>60</v>
      </c>
      <c r="Q649" t="s">
        <v>58</v>
      </c>
    </row>
    <row r="650" spans="1:17" x14ac:dyDescent="0.25">
      <c r="A650" t="s">
        <v>43</v>
      </c>
      <c r="B650" t="s">
        <v>38</v>
      </c>
      <c r="C650" t="s">
        <v>51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17.787680000000002</v>
      </c>
      <c r="H650">
        <v>17.787680000000002</v>
      </c>
      <c r="I650">
        <v>68.175700000000006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23026</v>
      </c>
      <c r="P650" t="s">
        <v>60</v>
      </c>
      <c r="Q650" t="s">
        <v>58</v>
      </c>
    </row>
    <row r="651" spans="1:17" x14ac:dyDescent="0.25">
      <c r="A651" t="s">
        <v>30</v>
      </c>
      <c r="B651" t="s">
        <v>38</v>
      </c>
      <c r="C651" t="s">
        <v>52</v>
      </c>
      <c r="D651" t="s">
        <v>59</v>
      </c>
      <c r="E651">
        <v>8</v>
      </c>
      <c r="F651" t="str">
        <f t="shared" si="10"/>
        <v>Average Per Ton1-in-10October Monthly System Peak Day100% Cycling8</v>
      </c>
      <c r="G651">
        <v>0.16470399999999999</v>
      </c>
      <c r="H651">
        <v>0.16470399999999999</v>
      </c>
      <c r="I651">
        <v>67.900199999999998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10695</v>
      </c>
      <c r="P651" t="s">
        <v>60</v>
      </c>
      <c r="Q651" t="s">
        <v>58</v>
      </c>
    </row>
    <row r="652" spans="1:17" x14ac:dyDescent="0.25">
      <c r="A652" t="s">
        <v>28</v>
      </c>
      <c r="B652" t="s">
        <v>38</v>
      </c>
      <c r="C652" t="s">
        <v>52</v>
      </c>
      <c r="D652" t="s">
        <v>59</v>
      </c>
      <c r="E652">
        <v>8</v>
      </c>
      <c r="F652" t="str">
        <f t="shared" si="10"/>
        <v>Average Per Premise1-in-10October Monthly System Peak Day100% Cycling8</v>
      </c>
      <c r="G652">
        <v>0.73814360000000001</v>
      </c>
      <c r="H652">
        <v>0.73814360000000001</v>
      </c>
      <c r="I652">
        <v>67.900199999999998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10695</v>
      </c>
      <c r="P652" t="s">
        <v>60</v>
      </c>
      <c r="Q652" t="s">
        <v>58</v>
      </c>
    </row>
    <row r="653" spans="1:17" x14ac:dyDescent="0.25">
      <c r="A653" t="s">
        <v>29</v>
      </c>
      <c r="B653" t="s">
        <v>38</v>
      </c>
      <c r="C653" t="s">
        <v>52</v>
      </c>
      <c r="D653" t="s">
        <v>59</v>
      </c>
      <c r="E653">
        <v>8</v>
      </c>
      <c r="F653" t="str">
        <f t="shared" si="10"/>
        <v>Average Per Device1-in-10October Monthly System Peak Day100% Cycling8</v>
      </c>
      <c r="G653">
        <v>0.59783759999999997</v>
      </c>
      <c r="H653">
        <v>0.59783759999999997</v>
      </c>
      <c r="I653">
        <v>67.900199999999998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10695</v>
      </c>
      <c r="P653" t="s">
        <v>60</v>
      </c>
      <c r="Q653" t="s">
        <v>58</v>
      </c>
    </row>
    <row r="654" spans="1:17" x14ac:dyDescent="0.25">
      <c r="A654" t="s">
        <v>43</v>
      </c>
      <c r="B654" t="s">
        <v>38</v>
      </c>
      <c r="C654" t="s">
        <v>52</v>
      </c>
      <c r="D654" t="s">
        <v>59</v>
      </c>
      <c r="E654">
        <v>8</v>
      </c>
      <c r="F654" t="str">
        <f t="shared" si="10"/>
        <v>Aggregate1-in-10October Monthly System Peak Day100% Cycling8</v>
      </c>
      <c r="G654">
        <v>7.8944460000000003</v>
      </c>
      <c r="H654">
        <v>7.8944460000000003</v>
      </c>
      <c r="I654">
        <v>67.900199999999998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10695</v>
      </c>
      <c r="P654" t="s">
        <v>60</v>
      </c>
      <c r="Q654" t="s">
        <v>58</v>
      </c>
    </row>
    <row r="655" spans="1:17" x14ac:dyDescent="0.25">
      <c r="A655" t="s">
        <v>30</v>
      </c>
      <c r="B655" t="s">
        <v>38</v>
      </c>
      <c r="C655" t="s">
        <v>52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0.21437110000000001</v>
      </c>
      <c r="H655">
        <v>0.21437110000000001</v>
      </c>
      <c r="I655">
        <v>67.688900000000004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12331</v>
      </c>
      <c r="P655" t="s">
        <v>60</v>
      </c>
      <c r="Q655" t="s">
        <v>58</v>
      </c>
    </row>
    <row r="656" spans="1:17" x14ac:dyDescent="0.25">
      <c r="A656" t="s">
        <v>28</v>
      </c>
      <c r="B656" t="s">
        <v>38</v>
      </c>
      <c r="C656" t="s">
        <v>52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0.87995250000000003</v>
      </c>
      <c r="H656">
        <v>0.87995250000000003</v>
      </c>
      <c r="I656">
        <v>67.688900000000004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12331</v>
      </c>
      <c r="P656" t="s">
        <v>60</v>
      </c>
      <c r="Q656" t="s">
        <v>58</v>
      </c>
    </row>
    <row r="657" spans="1:17" x14ac:dyDescent="0.25">
      <c r="A657" t="s">
        <v>29</v>
      </c>
      <c r="B657" t="s">
        <v>38</v>
      </c>
      <c r="C657" t="s">
        <v>52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0.75231879999999995</v>
      </c>
      <c r="H657">
        <v>0.75231879999999995</v>
      </c>
      <c r="I657">
        <v>67.688900000000004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12331</v>
      </c>
      <c r="P657" t="s">
        <v>60</v>
      </c>
      <c r="Q657" t="s">
        <v>58</v>
      </c>
    </row>
    <row r="658" spans="1:17" x14ac:dyDescent="0.25">
      <c r="A658" t="s">
        <v>43</v>
      </c>
      <c r="B658" t="s">
        <v>38</v>
      </c>
      <c r="C658" t="s">
        <v>52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10.85069</v>
      </c>
      <c r="H658">
        <v>10.85069</v>
      </c>
      <c r="I658">
        <v>67.688900000000004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12331</v>
      </c>
      <c r="P658" t="s">
        <v>60</v>
      </c>
      <c r="Q658" t="s">
        <v>58</v>
      </c>
    </row>
    <row r="659" spans="1:17" x14ac:dyDescent="0.25">
      <c r="A659" t="s">
        <v>30</v>
      </c>
      <c r="B659" t="s">
        <v>38</v>
      </c>
      <c r="C659" t="s">
        <v>52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0.19130069999999999</v>
      </c>
      <c r="H659">
        <v>0.19130069999999999</v>
      </c>
      <c r="I659">
        <v>67.787099999999995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23026</v>
      </c>
      <c r="P659" t="s">
        <v>60</v>
      </c>
      <c r="Q659" t="s">
        <v>58</v>
      </c>
    </row>
    <row r="660" spans="1:17" x14ac:dyDescent="0.25">
      <c r="A660" t="s">
        <v>28</v>
      </c>
      <c r="B660" t="s">
        <v>38</v>
      </c>
      <c r="C660" t="s">
        <v>52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0.81873580000000001</v>
      </c>
      <c r="H660">
        <v>0.81873580000000001</v>
      </c>
      <c r="I660">
        <v>67.787099999999995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23026</v>
      </c>
      <c r="P660" t="s">
        <v>60</v>
      </c>
      <c r="Q660" t="s">
        <v>58</v>
      </c>
    </row>
    <row r="661" spans="1:17" x14ac:dyDescent="0.25">
      <c r="A661" t="s">
        <v>29</v>
      </c>
      <c r="B661" t="s">
        <v>38</v>
      </c>
      <c r="C661" t="s">
        <v>52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0.68235889999999999</v>
      </c>
      <c r="H661">
        <v>0.68235880000000004</v>
      </c>
      <c r="I661">
        <v>67.787099999999995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23026</v>
      </c>
      <c r="P661" t="s">
        <v>60</v>
      </c>
      <c r="Q661" t="s">
        <v>58</v>
      </c>
    </row>
    <row r="662" spans="1:17" x14ac:dyDescent="0.25">
      <c r="A662" t="s">
        <v>43</v>
      </c>
      <c r="B662" t="s">
        <v>38</v>
      </c>
      <c r="C662" t="s">
        <v>52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18.852209999999999</v>
      </c>
      <c r="H662">
        <v>18.852209999999999</v>
      </c>
      <c r="I662">
        <v>67.787099999999995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23026</v>
      </c>
      <c r="P662" t="s">
        <v>60</v>
      </c>
      <c r="Q662" t="s">
        <v>58</v>
      </c>
    </row>
    <row r="663" spans="1:17" x14ac:dyDescent="0.25">
      <c r="A663" t="s">
        <v>30</v>
      </c>
      <c r="B663" t="s">
        <v>38</v>
      </c>
      <c r="C663" t="s">
        <v>53</v>
      </c>
      <c r="D663" t="s">
        <v>59</v>
      </c>
      <c r="E663">
        <v>8</v>
      </c>
      <c r="F663" t="str">
        <f t="shared" si="10"/>
        <v>Average Per Ton1-in-10September Monthly System Peak Day100% Cycling8</v>
      </c>
      <c r="G663">
        <v>0.2168524</v>
      </c>
      <c r="H663">
        <v>0.2168524</v>
      </c>
      <c r="I663">
        <v>73.910899999999998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10695</v>
      </c>
      <c r="P663" t="s">
        <v>60</v>
      </c>
      <c r="Q663" t="s">
        <v>58</v>
      </c>
    </row>
    <row r="664" spans="1:17" x14ac:dyDescent="0.25">
      <c r="A664" t="s">
        <v>28</v>
      </c>
      <c r="B664" t="s">
        <v>38</v>
      </c>
      <c r="C664" t="s">
        <v>53</v>
      </c>
      <c r="D664" t="s">
        <v>59</v>
      </c>
      <c r="E664">
        <v>8</v>
      </c>
      <c r="F664" t="str">
        <f t="shared" si="10"/>
        <v>Average Per Premise1-in-10September Monthly System Peak Day100% Cycling8</v>
      </c>
      <c r="G664">
        <v>0.97185350000000004</v>
      </c>
      <c r="H664">
        <v>0.97185339999999998</v>
      </c>
      <c r="I664">
        <v>73.910899999999998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10695</v>
      </c>
      <c r="P664" t="s">
        <v>60</v>
      </c>
      <c r="Q664" t="s">
        <v>58</v>
      </c>
    </row>
    <row r="665" spans="1:17" x14ac:dyDescent="0.25">
      <c r="A665" t="s">
        <v>29</v>
      </c>
      <c r="B665" t="s">
        <v>38</v>
      </c>
      <c r="C665" t="s">
        <v>53</v>
      </c>
      <c r="D665" t="s">
        <v>59</v>
      </c>
      <c r="E665">
        <v>8</v>
      </c>
      <c r="F665" t="str">
        <f t="shared" si="10"/>
        <v>Average Per Device1-in-10September Monthly System Peak Day100% Cycling8</v>
      </c>
      <c r="G665">
        <v>0.78712400000000005</v>
      </c>
      <c r="H665">
        <v>0.78712400000000005</v>
      </c>
      <c r="I665">
        <v>73.910899999999998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10695</v>
      </c>
      <c r="P665" t="s">
        <v>60</v>
      </c>
      <c r="Q665" t="s">
        <v>58</v>
      </c>
    </row>
    <row r="666" spans="1:17" x14ac:dyDescent="0.25">
      <c r="A666" t="s">
        <v>43</v>
      </c>
      <c r="B666" t="s">
        <v>38</v>
      </c>
      <c r="C666" t="s">
        <v>53</v>
      </c>
      <c r="D666" t="s">
        <v>59</v>
      </c>
      <c r="E666">
        <v>8</v>
      </c>
      <c r="F666" t="str">
        <f t="shared" si="10"/>
        <v>Aggregate1-in-10September Monthly System Peak Day100% Cycling8</v>
      </c>
      <c r="G666">
        <v>10.393969999999999</v>
      </c>
      <c r="H666">
        <v>10.393969999999999</v>
      </c>
      <c r="I666">
        <v>73.910899999999998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10695</v>
      </c>
      <c r="P666" t="s">
        <v>60</v>
      </c>
      <c r="Q666" t="s">
        <v>58</v>
      </c>
    </row>
    <row r="667" spans="1:17" x14ac:dyDescent="0.25">
      <c r="A667" t="s">
        <v>30</v>
      </c>
      <c r="B667" t="s">
        <v>38</v>
      </c>
      <c r="C667" t="s">
        <v>53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0.27926869999999998</v>
      </c>
      <c r="H667">
        <v>0.27926869999999998</v>
      </c>
      <c r="I667">
        <v>74.0899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12331</v>
      </c>
      <c r="P667" t="s">
        <v>60</v>
      </c>
      <c r="Q667" t="s">
        <v>58</v>
      </c>
    </row>
    <row r="668" spans="1:17" x14ac:dyDescent="0.25">
      <c r="A668" t="s">
        <v>28</v>
      </c>
      <c r="B668" t="s">
        <v>38</v>
      </c>
      <c r="C668" t="s">
        <v>53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1.1463449999999999</v>
      </c>
      <c r="H668">
        <v>1.1463449999999999</v>
      </c>
      <c r="I668">
        <v>74.0899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12331</v>
      </c>
      <c r="P668" t="s">
        <v>60</v>
      </c>
      <c r="Q668" t="s">
        <v>58</v>
      </c>
    </row>
    <row r="669" spans="1:17" x14ac:dyDescent="0.25">
      <c r="A669" t="s">
        <v>29</v>
      </c>
      <c r="B669" t="s">
        <v>38</v>
      </c>
      <c r="C669" t="s">
        <v>53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0.98007180000000005</v>
      </c>
      <c r="H669">
        <v>0.98007180000000005</v>
      </c>
      <c r="I669">
        <v>74.0899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12331</v>
      </c>
      <c r="P669" t="s">
        <v>60</v>
      </c>
      <c r="Q669" t="s">
        <v>58</v>
      </c>
    </row>
    <row r="670" spans="1:17" x14ac:dyDescent="0.25">
      <c r="A670" t="s">
        <v>43</v>
      </c>
      <c r="B670" t="s">
        <v>38</v>
      </c>
      <c r="C670" t="s">
        <v>53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14.135579999999999</v>
      </c>
      <c r="H670">
        <v>14.135579999999999</v>
      </c>
      <c r="I670">
        <v>74.0899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12331</v>
      </c>
      <c r="P670" t="s">
        <v>60</v>
      </c>
      <c r="Q670" t="s">
        <v>58</v>
      </c>
    </row>
    <row r="671" spans="1:17" x14ac:dyDescent="0.25">
      <c r="A671" t="s">
        <v>30</v>
      </c>
      <c r="B671" t="s">
        <v>38</v>
      </c>
      <c r="C671" t="s">
        <v>53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0.25027630000000001</v>
      </c>
      <c r="H671">
        <v>0.25027630000000001</v>
      </c>
      <c r="I671">
        <v>74.006699999999995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23026</v>
      </c>
      <c r="P671" t="s">
        <v>60</v>
      </c>
      <c r="Q671" t="s">
        <v>58</v>
      </c>
    </row>
    <row r="672" spans="1:17" x14ac:dyDescent="0.25">
      <c r="A672" t="s">
        <v>28</v>
      </c>
      <c r="B672" t="s">
        <v>38</v>
      </c>
      <c r="C672" t="s">
        <v>53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1.071142</v>
      </c>
      <c r="H672">
        <v>1.0711409999999999</v>
      </c>
      <c r="I672">
        <v>74.006699999999995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23026</v>
      </c>
      <c r="P672" t="s">
        <v>60</v>
      </c>
      <c r="Q672" t="s">
        <v>58</v>
      </c>
    </row>
    <row r="673" spans="1:17" x14ac:dyDescent="0.25">
      <c r="A673" t="s">
        <v>29</v>
      </c>
      <c r="B673" t="s">
        <v>38</v>
      </c>
      <c r="C673" t="s">
        <v>53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0.89272130000000005</v>
      </c>
      <c r="H673">
        <v>0.89272130000000005</v>
      </c>
      <c r="I673">
        <v>74.006699999999995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23026</v>
      </c>
      <c r="P673" t="s">
        <v>60</v>
      </c>
      <c r="Q673" t="s">
        <v>58</v>
      </c>
    </row>
    <row r="674" spans="1:17" x14ac:dyDescent="0.25">
      <c r="A674" t="s">
        <v>43</v>
      </c>
      <c r="B674" t="s">
        <v>38</v>
      </c>
      <c r="C674" t="s">
        <v>53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24.664100000000001</v>
      </c>
      <c r="H674">
        <v>24.664100000000001</v>
      </c>
      <c r="I674">
        <v>74.006699999999995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23026</v>
      </c>
      <c r="P674" t="s">
        <v>60</v>
      </c>
      <c r="Q674" t="s">
        <v>58</v>
      </c>
    </row>
    <row r="675" spans="1:17" x14ac:dyDescent="0.25">
      <c r="A675" t="s">
        <v>30</v>
      </c>
      <c r="B675" t="s">
        <v>38</v>
      </c>
      <c r="C675" t="s">
        <v>48</v>
      </c>
      <c r="D675" t="s">
        <v>59</v>
      </c>
      <c r="E675">
        <v>9</v>
      </c>
      <c r="F675" t="str">
        <f t="shared" si="10"/>
        <v>Average Per Ton1-in-10August Monthly System Peak Day100% Cycling9</v>
      </c>
      <c r="G675">
        <v>0.19393769999999999</v>
      </c>
      <c r="H675">
        <v>0.19393769999999999</v>
      </c>
      <c r="I675">
        <v>75.456400000000002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10695</v>
      </c>
      <c r="P675" t="s">
        <v>60</v>
      </c>
      <c r="Q675" t="s">
        <v>58</v>
      </c>
    </row>
    <row r="676" spans="1:17" x14ac:dyDescent="0.25">
      <c r="A676" t="s">
        <v>28</v>
      </c>
      <c r="B676" t="s">
        <v>38</v>
      </c>
      <c r="C676" t="s">
        <v>48</v>
      </c>
      <c r="D676" t="s">
        <v>59</v>
      </c>
      <c r="E676">
        <v>9</v>
      </c>
      <c r="F676" t="str">
        <f t="shared" si="10"/>
        <v>Average Per Premise1-in-10August Monthly System Peak Day100% Cycling9</v>
      </c>
      <c r="G676">
        <v>0.86915830000000005</v>
      </c>
      <c r="H676">
        <v>0.86915830000000005</v>
      </c>
      <c r="I676">
        <v>75.456400000000002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10695</v>
      </c>
      <c r="P676" t="s">
        <v>60</v>
      </c>
      <c r="Q676" t="s">
        <v>58</v>
      </c>
    </row>
    <row r="677" spans="1:17" x14ac:dyDescent="0.25">
      <c r="A677" t="s">
        <v>29</v>
      </c>
      <c r="B677" t="s">
        <v>38</v>
      </c>
      <c r="C677" t="s">
        <v>48</v>
      </c>
      <c r="D677" t="s">
        <v>59</v>
      </c>
      <c r="E677">
        <v>9</v>
      </c>
      <c r="F677" t="str">
        <f t="shared" si="10"/>
        <v>Average Per Device1-in-10August Monthly System Peak Day100% Cycling9</v>
      </c>
      <c r="G677">
        <v>0.70394909999999999</v>
      </c>
      <c r="H677">
        <v>0.70394909999999999</v>
      </c>
      <c r="I677">
        <v>75.456400000000002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10695</v>
      </c>
      <c r="P677" t="s">
        <v>60</v>
      </c>
      <c r="Q677" t="s">
        <v>58</v>
      </c>
    </row>
    <row r="678" spans="1:17" x14ac:dyDescent="0.25">
      <c r="A678" t="s">
        <v>43</v>
      </c>
      <c r="B678" t="s">
        <v>38</v>
      </c>
      <c r="C678" t="s">
        <v>48</v>
      </c>
      <c r="D678" t="s">
        <v>59</v>
      </c>
      <c r="E678">
        <v>9</v>
      </c>
      <c r="F678" t="str">
        <f t="shared" si="10"/>
        <v>Aggregate1-in-10August Monthly System Peak Day100% Cycling9</v>
      </c>
      <c r="G678">
        <v>9.2956479999999999</v>
      </c>
      <c r="H678">
        <v>9.2956479999999999</v>
      </c>
      <c r="I678">
        <v>75.456400000000002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10695</v>
      </c>
      <c r="P678" t="s">
        <v>60</v>
      </c>
      <c r="Q678" t="s">
        <v>58</v>
      </c>
    </row>
    <row r="679" spans="1:17" x14ac:dyDescent="0.25">
      <c r="A679" t="s">
        <v>30</v>
      </c>
      <c r="B679" t="s">
        <v>38</v>
      </c>
      <c r="C679" t="s">
        <v>48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0.25463039999999998</v>
      </c>
      <c r="H679">
        <v>0.25463039999999998</v>
      </c>
      <c r="I679">
        <v>75.875399999999999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12331</v>
      </c>
      <c r="P679" t="s">
        <v>60</v>
      </c>
      <c r="Q679" t="s">
        <v>58</v>
      </c>
    </row>
    <row r="680" spans="1:17" x14ac:dyDescent="0.25">
      <c r="A680" t="s">
        <v>28</v>
      </c>
      <c r="B680" t="s">
        <v>38</v>
      </c>
      <c r="C680" t="s">
        <v>48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1.0452090000000001</v>
      </c>
      <c r="H680">
        <v>1.0452090000000001</v>
      </c>
      <c r="I680">
        <v>75.875399999999999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12331</v>
      </c>
      <c r="P680" t="s">
        <v>60</v>
      </c>
      <c r="Q680" t="s">
        <v>58</v>
      </c>
    </row>
    <row r="681" spans="1:17" x14ac:dyDescent="0.25">
      <c r="A681" t="s">
        <v>29</v>
      </c>
      <c r="B681" t="s">
        <v>38</v>
      </c>
      <c r="C681" t="s">
        <v>48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0.8936056</v>
      </c>
      <c r="H681">
        <v>0.8936056</v>
      </c>
      <c r="I681">
        <v>75.875399999999999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12331</v>
      </c>
      <c r="P681" t="s">
        <v>60</v>
      </c>
      <c r="Q681" t="s">
        <v>58</v>
      </c>
    </row>
    <row r="682" spans="1:17" x14ac:dyDescent="0.25">
      <c r="A682" t="s">
        <v>43</v>
      </c>
      <c r="B682" t="s">
        <v>38</v>
      </c>
      <c r="C682" t="s">
        <v>48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12.88847</v>
      </c>
      <c r="H682">
        <v>12.88847</v>
      </c>
      <c r="I682">
        <v>75.875399999999999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12331</v>
      </c>
      <c r="P682" t="s">
        <v>60</v>
      </c>
      <c r="Q682" t="s">
        <v>58</v>
      </c>
    </row>
    <row r="683" spans="1:17" x14ac:dyDescent="0.25">
      <c r="A683" t="s">
        <v>30</v>
      </c>
      <c r="B683" t="s">
        <v>38</v>
      </c>
      <c r="C683" t="s">
        <v>48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0.22643859999999999</v>
      </c>
      <c r="H683">
        <v>0.22643859999999999</v>
      </c>
      <c r="I683">
        <v>75.680800000000005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23026</v>
      </c>
      <c r="P683" t="s">
        <v>60</v>
      </c>
      <c r="Q683" t="s">
        <v>58</v>
      </c>
    </row>
    <row r="684" spans="1:17" x14ac:dyDescent="0.25">
      <c r="A684" t="s">
        <v>28</v>
      </c>
      <c r="B684" t="s">
        <v>38</v>
      </c>
      <c r="C684" t="s">
        <v>48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0.96912019999999999</v>
      </c>
      <c r="H684">
        <v>0.96912019999999999</v>
      </c>
      <c r="I684">
        <v>75.680800000000005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23026</v>
      </c>
      <c r="P684" t="s">
        <v>60</v>
      </c>
      <c r="Q684" t="s">
        <v>58</v>
      </c>
    </row>
    <row r="685" spans="1:17" x14ac:dyDescent="0.25">
      <c r="A685" t="s">
        <v>29</v>
      </c>
      <c r="B685" t="s">
        <v>38</v>
      </c>
      <c r="C685" t="s">
        <v>48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0.80769369999999996</v>
      </c>
      <c r="H685">
        <v>0.80769369999999996</v>
      </c>
      <c r="I685">
        <v>75.680800000000005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23026</v>
      </c>
      <c r="P685" t="s">
        <v>60</v>
      </c>
      <c r="Q685" t="s">
        <v>58</v>
      </c>
    </row>
    <row r="686" spans="1:17" x14ac:dyDescent="0.25">
      <c r="A686" t="s">
        <v>43</v>
      </c>
      <c r="B686" t="s">
        <v>38</v>
      </c>
      <c r="C686" t="s">
        <v>48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22.314959999999999</v>
      </c>
      <c r="H686">
        <v>22.314959999999999</v>
      </c>
      <c r="I686">
        <v>75.680800000000005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23026</v>
      </c>
      <c r="P686" t="s">
        <v>60</v>
      </c>
      <c r="Q686" t="s">
        <v>58</v>
      </c>
    </row>
    <row r="687" spans="1:17" x14ac:dyDescent="0.25">
      <c r="A687" t="s">
        <v>30</v>
      </c>
      <c r="B687" t="s">
        <v>38</v>
      </c>
      <c r="C687" t="s">
        <v>37</v>
      </c>
      <c r="D687" t="s">
        <v>59</v>
      </c>
      <c r="E687">
        <v>9</v>
      </c>
      <c r="F687" t="str">
        <f t="shared" si="10"/>
        <v>Average Per Ton1-in-10August Typical Event Day100% Cycling9</v>
      </c>
      <c r="G687">
        <v>0.19003059999999999</v>
      </c>
      <c r="H687">
        <v>0.19003059999999999</v>
      </c>
      <c r="I687">
        <v>76.104600000000005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10695</v>
      </c>
      <c r="P687" t="s">
        <v>60</v>
      </c>
      <c r="Q687" t="s">
        <v>58</v>
      </c>
    </row>
    <row r="688" spans="1:17" x14ac:dyDescent="0.25">
      <c r="A688" t="s">
        <v>28</v>
      </c>
      <c r="B688" t="s">
        <v>38</v>
      </c>
      <c r="C688" t="s">
        <v>37</v>
      </c>
      <c r="D688" t="s">
        <v>59</v>
      </c>
      <c r="E688">
        <v>9</v>
      </c>
      <c r="F688" t="str">
        <f t="shared" si="10"/>
        <v>Average Per Premise1-in-10August Typical Event Day100% Cycling9</v>
      </c>
      <c r="G688">
        <v>0.85164830000000002</v>
      </c>
      <c r="H688">
        <v>0.85164819999999997</v>
      </c>
      <c r="I688">
        <v>76.104600000000005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10695</v>
      </c>
      <c r="P688" t="s">
        <v>60</v>
      </c>
      <c r="Q688" t="s">
        <v>58</v>
      </c>
    </row>
    <row r="689" spans="1:17" x14ac:dyDescent="0.25">
      <c r="A689" t="s">
        <v>29</v>
      </c>
      <c r="B689" t="s">
        <v>38</v>
      </c>
      <c r="C689" t="s">
        <v>37</v>
      </c>
      <c r="D689" t="s">
        <v>59</v>
      </c>
      <c r="E689">
        <v>9</v>
      </c>
      <c r="F689" t="str">
        <f t="shared" si="10"/>
        <v>Average Per Device1-in-10August Typical Event Day100% Cycling9</v>
      </c>
      <c r="G689">
        <v>0.68976740000000003</v>
      </c>
      <c r="H689">
        <v>0.68976740000000003</v>
      </c>
      <c r="I689">
        <v>76.104600000000005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10695</v>
      </c>
      <c r="P689" t="s">
        <v>60</v>
      </c>
      <c r="Q689" t="s">
        <v>58</v>
      </c>
    </row>
    <row r="690" spans="1:17" x14ac:dyDescent="0.25">
      <c r="A690" t="s">
        <v>43</v>
      </c>
      <c r="B690" t="s">
        <v>38</v>
      </c>
      <c r="C690" t="s">
        <v>37</v>
      </c>
      <c r="D690" t="s">
        <v>59</v>
      </c>
      <c r="E690">
        <v>9</v>
      </c>
      <c r="F690" t="str">
        <f t="shared" si="10"/>
        <v>Aggregate1-in-10August Typical Event Day100% Cycling9</v>
      </c>
      <c r="G690">
        <v>9.1083780000000001</v>
      </c>
      <c r="H690">
        <v>9.1083780000000001</v>
      </c>
      <c r="I690">
        <v>76.104600000000005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10695</v>
      </c>
      <c r="P690" t="s">
        <v>60</v>
      </c>
      <c r="Q690" t="s">
        <v>58</v>
      </c>
    </row>
    <row r="691" spans="1:17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0.25022250000000001</v>
      </c>
      <c r="H691">
        <v>0.25022250000000001</v>
      </c>
      <c r="I691">
        <v>76.709299999999999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12331</v>
      </c>
      <c r="P691" t="s">
        <v>60</v>
      </c>
      <c r="Q691" t="s">
        <v>58</v>
      </c>
    </row>
    <row r="692" spans="1:17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1.0271159999999999</v>
      </c>
      <c r="H692">
        <v>1.0271159999999999</v>
      </c>
      <c r="I692">
        <v>76.709299999999999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12331</v>
      </c>
      <c r="P692" t="s">
        <v>60</v>
      </c>
      <c r="Q692" t="s">
        <v>58</v>
      </c>
    </row>
    <row r="693" spans="1:17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0.87813640000000004</v>
      </c>
      <c r="H693">
        <v>0.87813640000000004</v>
      </c>
      <c r="I693">
        <v>76.709299999999999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12331</v>
      </c>
      <c r="P693" t="s">
        <v>60</v>
      </c>
      <c r="Q693" t="s">
        <v>58</v>
      </c>
    </row>
    <row r="694" spans="1:17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12.66536</v>
      </c>
      <c r="H694">
        <v>12.66536</v>
      </c>
      <c r="I694">
        <v>76.709299999999999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12331</v>
      </c>
      <c r="P694" t="s">
        <v>60</v>
      </c>
      <c r="Q694" t="s">
        <v>58</v>
      </c>
    </row>
    <row r="695" spans="1:17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0.2222634</v>
      </c>
      <c r="H695">
        <v>0.2222634</v>
      </c>
      <c r="I695">
        <v>76.428399999999996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23026</v>
      </c>
      <c r="P695" t="s">
        <v>60</v>
      </c>
      <c r="Q695" t="s">
        <v>58</v>
      </c>
    </row>
    <row r="696" spans="1:17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0.9512507</v>
      </c>
      <c r="H696">
        <v>0.95125079999999995</v>
      </c>
      <c r="I696">
        <v>76.428399999999996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23026</v>
      </c>
      <c r="P696" t="s">
        <v>60</v>
      </c>
      <c r="Q696" t="s">
        <v>58</v>
      </c>
    </row>
    <row r="697" spans="1:17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0.79280070000000002</v>
      </c>
      <c r="H697">
        <v>0.79280079999999997</v>
      </c>
      <c r="I697">
        <v>76.428399999999996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23026</v>
      </c>
      <c r="P697" t="s">
        <v>60</v>
      </c>
      <c r="Q697" t="s">
        <v>58</v>
      </c>
    </row>
    <row r="698" spans="1:17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21.903500000000001</v>
      </c>
      <c r="H698">
        <v>21.903500000000001</v>
      </c>
      <c r="I698">
        <v>76.428399999999996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23026</v>
      </c>
      <c r="P698" t="s">
        <v>60</v>
      </c>
      <c r="Q698" t="s">
        <v>58</v>
      </c>
    </row>
    <row r="699" spans="1:17" x14ac:dyDescent="0.25">
      <c r="A699" t="s">
        <v>30</v>
      </c>
      <c r="B699" t="s">
        <v>38</v>
      </c>
      <c r="C699" t="s">
        <v>49</v>
      </c>
      <c r="D699" t="s">
        <v>59</v>
      </c>
      <c r="E699">
        <v>9</v>
      </c>
      <c r="F699" t="str">
        <f t="shared" si="10"/>
        <v>Average Per Ton1-in-10July Monthly System Peak Day100% Cycling9</v>
      </c>
      <c r="G699">
        <v>0.16973009999999999</v>
      </c>
      <c r="H699">
        <v>0.16973009999999999</v>
      </c>
      <c r="I699">
        <v>74.557400000000001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10695</v>
      </c>
      <c r="P699" t="s">
        <v>60</v>
      </c>
      <c r="Q699" t="s">
        <v>58</v>
      </c>
    </row>
    <row r="700" spans="1:17" x14ac:dyDescent="0.25">
      <c r="A700" t="s">
        <v>28</v>
      </c>
      <c r="B700" t="s">
        <v>38</v>
      </c>
      <c r="C700" t="s">
        <v>49</v>
      </c>
      <c r="D700" t="s">
        <v>59</v>
      </c>
      <c r="E700">
        <v>9</v>
      </c>
      <c r="F700" t="str">
        <f t="shared" si="10"/>
        <v>Average Per Premise1-in-10July Monthly System Peak Day100% Cycling9</v>
      </c>
      <c r="G700">
        <v>0.76066840000000002</v>
      </c>
      <c r="H700">
        <v>0.76066840000000002</v>
      </c>
      <c r="I700">
        <v>74.557400000000001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10695</v>
      </c>
      <c r="P700" t="s">
        <v>60</v>
      </c>
      <c r="Q700" t="s">
        <v>58</v>
      </c>
    </row>
    <row r="701" spans="1:17" x14ac:dyDescent="0.25">
      <c r="A701" t="s">
        <v>29</v>
      </c>
      <c r="B701" t="s">
        <v>38</v>
      </c>
      <c r="C701" t="s">
        <v>49</v>
      </c>
      <c r="D701" t="s">
        <v>59</v>
      </c>
      <c r="E701">
        <v>9</v>
      </c>
      <c r="F701" t="str">
        <f t="shared" si="10"/>
        <v>Average Per Device1-in-10July Monthly System Peak Day100% Cycling9</v>
      </c>
      <c r="G701">
        <v>0.61608090000000004</v>
      </c>
      <c r="H701">
        <v>0.61608090000000004</v>
      </c>
      <c r="I701">
        <v>74.557400000000001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10695</v>
      </c>
      <c r="P701" t="s">
        <v>60</v>
      </c>
      <c r="Q701" t="s">
        <v>58</v>
      </c>
    </row>
    <row r="702" spans="1:17" x14ac:dyDescent="0.25">
      <c r="A702" t="s">
        <v>43</v>
      </c>
      <c r="B702" t="s">
        <v>38</v>
      </c>
      <c r="C702" t="s">
        <v>49</v>
      </c>
      <c r="D702" t="s">
        <v>59</v>
      </c>
      <c r="E702">
        <v>9</v>
      </c>
      <c r="F702" t="str">
        <f t="shared" si="10"/>
        <v>Aggregate1-in-10July Monthly System Peak Day100% Cycling9</v>
      </c>
      <c r="G702">
        <v>8.1353480000000005</v>
      </c>
      <c r="H702">
        <v>8.1353480000000005</v>
      </c>
      <c r="I702">
        <v>74.557400000000001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10695</v>
      </c>
      <c r="P702" t="s">
        <v>60</v>
      </c>
      <c r="Q702" t="s">
        <v>58</v>
      </c>
    </row>
    <row r="703" spans="1:17" x14ac:dyDescent="0.25">
      <c r="A703" t="s">
        <v>30</v>
      </c>
      <c r="B703" t="s">
        <v>38</v>
      </c>
      <c r="C703" t="s">
        <v>49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0.22516700000000001</v>
      </c>
      <c r="H703">
        <v>0.22516700000000001</v>
      </c>
      <c r="I703">
        <v>75.186999999999998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12331</v>
      </c>
      <c r="P703" t="s">
        <v>60</v>
      </c>
      <c r="Q703" t="s">
        <v>58</v>
      </c>
    </row>
    <row r="704" spans="1:17" x14ac:dyDescent="0.25">
      <c r="A704" t="s">
        <v>28</v>
      </c>
      <c r="B704" t="s">
        <v>38</v>
      </c>
      <c r="C704" t="s">
        <v>49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0.92426759999999997</v>
      </c>
      <c r="H704">
        <v>0.92426759999999997</v>
      </c>
      <c r="I704">
        <v>75.186999999999998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12331</v>
      </c>
      <c r="P704" t="s">
        <v>60</v>
      </c>
      <c r="Q704" t="s">
        <v>58</v>
      </c>
    </row>
    <row r="705" spans="1:17" x14ac:dyDescent="0.25">
      <c r="A705" t="s">
        <v>29</v>
      </c>
      <c r="B705" t="s">
        <v>38</v>
      </c>
      <c r="C705" t="s">
        <v>49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0.79020610000000002</v>
      </c>
      <c r="H705">
        <v>0.79020610000000002</v>
      </c>
      <c r="I705">
        <v>75.186999999999998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12331</v>
      </c>
      <c r="P705" t="s">
        <v>60</v>
      </c>
      <c r="Q705" t="s">
        <v>58</v>
      </c>
    </row>
    <row r="706" spans="1:17" x14ac:dyDescent="0.25">
      <c r="A706" t="s">
        <v>43</v>
      </c>
      <c r="B706" t="s">
        <v>38</v>
      </c>
      <c r="C706" t="s">
        <v>49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11.39714</v>
      </c>
      <c r="H706">
        <v>11.39714</v>
      </c>
      <c r="I706">
        <v>75.186999999999998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12331</v>
      </c>
      <c r="P706" t="s">
        <v>60</v>
      </c>
      <c r="Q706" t="s">
        <v>58</v>
      </c>
    </row>
    <row r="707" spans="1:17" x14ac:dyDescent="0.25">
      <c r="A707" t="s">
        <v>30</v>
      </c>
      <c r="B707" t="s">
        <v>38</v>
      </c>
      <c r="C707" t="s">
        <v>49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0.1994165</v>
      </c>
      <c r="H707">
        <v>0.1994165</v>
      </c>
      <c r="I707">
        <v>74.894499999999994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23026</v>
      </c>
      <c r="P707" t="s">
        <v>60</v>
      </c>
      <c r="Q707" t="s">
        <v>58</v>
      </c>
    </row>
    <row r="708" spans="1:17" x14ac:dyDescent="0.25">
      <c r="A708" t="s">
        <v>28</v>
      </c>
      <c r="B708" t="s">
        <v>38</v>
      </c>
      <c r="C708" t="s">
        <v>49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0.85346999999999995</v>
      </c>
      <c r="H708">
        <v>0.85346999999999995</v>
      </c>
      <c r="I708">
        <v>74.894499999999994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23026</v>
      </c>
      <c r="P708" t="s">
        <v>60</v>
      </c>
      <c r="Q708" t="s">
        <v>58</v>
      </c>
    </row>
    <row r="709" spans="1:17" x14ac:dyDescent="0.25">
      <c r="A709" t="s">
        <v>29</v>
      </c>
      <c r="B709" t="s">
        <v>38</v>
      </c>
      <c r="C709" t="s">
        <v>49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0.71130740000000003</v>
      </c>
      <c r="H709">
        <v>0.71130740000000003</v>
      </c>
      <c r="I709">
        <v>74.894499999999994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23026</v>
      </c>
      <c r="P709" t="s">
        <v>60</v>
      </c>
      <c r="Q709" t="s">
        <v>58</v>
      </c>
    </row>
    <row r="710" spans="1:17" x14ac:dyDescent="0.25">
      <c r="A710" t="s">
        <v>43</v>
      </c>
      <c r="B710" t="s">
        <v>38</v>
      </c>
      <c r="C710" t="s">
        <v>49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19.652000000000001</v>
      </c>
      <c r="H710">
        <v>19.652000000000001</v>
      </c>
      <c r="I710">
        <v>74.894499999999994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23026</v>
      </c>
      <c r="P710" t="s">
        <v>60</v>
      </c>
      <c r="Q710" t="s">
        <v>58</v>
      </c>
    </row>
    <row r="711" spans="1:17" x14ac:dyDescent="0.25">
      <c r="A711" t="s">
        <v>30</v>
      </c>
      <c r="B711" t="s">
        <v>38</v>
      </c>
      <c r="C711" t="s">
        <v>50</v>
      </c>
      <c r="D711" t="s">
        <v>59</v>
      </c>
      <c r="E711">
        <v>9</v>
      </c>
      <c r="F711" t="str">
        <f t="shared" si="11"/>
        <v>Average Per Ton1-in-10June Monthly System Peak Day100% Cycling9</v>
      </c>
      <c r="G711">
        <v>0.16424939999999999</v>
      </c>
      <c r="H711">
        <v>0.16424939999999999</v>
      </c>
      <c r="I711">
        <v>72.850200000000001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10695</v>
      </c>
      <c r="P711" t="s">
        <v>60</v>
      </c>
      <c r="Q711" t="s">
        <v>58</v>
      </c>
    </row>
    <row r="712" spans="1:17" x14ac:dyDescent="0.25">
      <c r="A712" t="s">
        <v>28</v>
      </c>
      <c r="B712" t="s">
        <v>38</v>
      </c>
      <c r="C712" t="s">
        <v>50</v>
      </c>
      <c r="D712" t="s">
        <v>59</v>
      </c>
      <c r="E712">
        <v>9</v>
      </c>
      <c r="F712" t="str">
        <f t="shared" si="11"/>
        <v>Average Per Premise1-in-10June Monthly System Peak Day100% Cycling9</v>
      </c>
      <c r="G712">
        <v>0.73610609999999999</v>
      </c>
      <c r="H712">
        <v>0.73610609999999999</v>
      </c>
      <c r="I712">
        <v>72.850200000000001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10695</v>
      </c>
      <c r="P712" t="s">
        <v>60</v>
      </c>
      <c r="Q712" t="s">
        <v>58</v>
      </c>
    </row>
    <row r="713" spans="1:17" x14ac:dyDescent="0.25">
      <c r="A713" t="s">
        <v>29</v>
      </c>
      <c r="B713" t="s">
        <v>38</v>
      </c>
      <c r="C713" t="s">
        <v>50</v>
      </c>
      <c r="D713" t="s">
        <v>59</v>
      </c>
      <c r="E713">
        <v>9</v>
      </c>
      <c r="F713" t="str">
        <f t="shared" si="11"/>
        <v>Average Per Device1-in-10June Monthly System Peak Day100% Cycling9</v>
      </c>
      <c r="G713">
        <v>0.59618740000000003</v>
      </c>
      <c r="H713">
        <v>0.59618740000000003</v>
      </c>
      <c r="I713">
        <v>72.850200000000001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10695</v>
      </c>
      <c r="P713" t="s">
        <v>60</v>
      </c>
      <c r="Q713" t="s">
        <v>58</v>
      </c>
    </row>
    <row r="714" spans="1:17" x14ac:dyDescent="0.25">
      <c r="A714" t="s">
        <v>43</v>
      </c>
      <c r="B714" t="s">
        <v>38</v>
      </c>
      <c r="C714" t="s">
        <v>50</v>
      </c>
      <c r="D714" t="s">
        <v>59</v>
      </c>
      <c r="E714">
        <v>9</v>
      </c>
      <c r="F714" t="str">
        <f t="shared" si="11"/>
        <v>Aggregate1-in-10June Monthly System Peak Day100% Cycling9</v>
      </c>
      <c r="G714">
        <v>7.872655</v>
      </c>
      <c r="H714">
        <v>7.872655</v>
      </c>
      <c r="I714">
        <v>72.850200000000001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10695</v>
      </c>
      <c r="P714" t="s">
        <v>60</v>
      </c>
      <c r="Q714" t="s">
        <v>58</v>
      </c>
    </row>
    <row r="715" spans="1:17" x14ac:dyDescent="0.25">
      <c r="A715" t="s">
        <v>30</v>
      </c>
      <c r="B715" t="s">
        <v>38</v>
      </c>
      <c r="C715" t="s">
        <v>50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0.21847620000000001</v>
      </c>
      <c r="H715">
        <v>0.21847620000000001</v>
      </c>
      <c r="I715">
        <v>73.325199999999995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12331</v>
      </c>
      <c r="P715" t="s">
        <v>60</v>
      </c>
      <c r="Q715" t="s">
        <v>58</v>
      </c>
    </row>
    <row r="716" spans="1:17" x14ac:dyDescent="0.25">
      <c r="A716" t="s">
        <v>28</v>
      </c>
      <c r="B716" t="s">
        <v>38</v>
      </c>
      <c r="C716" t="s">
        <v>50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0.89680300000000002</v>
      </c>
      <c r="H716">
        <v>0.89680300000000002</v>
      </c>
      <c r="I716">
        <v>73.325199999999995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12331</v>
      </c>
      <c r="P716" t="s">
        <v>60</v>
      </c>
      <c r="Q716" t="s">
        <v>58</v>
      </c>
    </row>
    <row r="717" spans="1:17" x14ac:dyDescent="0.25">
      <c r="A717" t="s">
        <v>29</v>
      </c>
      <c r="B717" t="s">
        <v>38</v>
      </c>
      <c r="C717" t="s">
        <v>50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0.7667252</v>
      </c>
      <c r="H717">
        <v>0.7667252</v>
      </c>
      <c r="I717">
        <v>73.325199999999995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12331</v>
      </c>
      <c r="P717" t="s">
        <v>60</v>
      </c>
      <c r="Q717" t="s">
        <v>58</v>
      </c>
    </row>
    <row r="718" spans="1:17" x14ac:dyDescent="0.25">
      <c r="A718" t="s">
        <v>43</v>
      </c>
      <c r="B718" t="s">
        <v>38</v>
      </c>
      <c r="C718" t="s">
        <v>50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11.058479999999999</v>
      </c>
      <c r="H718">
        <v>11.058479999999999</v>
      </c>
      <c r="I718">
        <v>73.325199999999995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12331</v>
      </c>
      <c r="P718" t="s">
        <v>60</v>
      </c>
      <c r="Q718" t="s">
        <v>58</v>
      </c>
    </row>
    <row r="719" spans="1:17" x14ac:dyDescent="0.25">
      <c r="A719" t="s">
        <v>30</v>
      </c>
      <c r="B719" t="s">
        <v>38</v>
      </c>
      <c r="C719" t="s">
        <v>50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0.19328780000000001</v>
      </c>
      <c r="H719">
        <v>0.19328780000000001</v>
      </c>
      <c r="I719">
        <v>73.104600000000005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23026</v>
      </c>
      <c r="P719" t="s">
        <v>60</v>
      </c>
      <c r="Q719" t="s">
        <v>58</v>
      </c>
    </row>
    <row r="720" spans="1:17" x14ac:dyDescent="0.25">
      <c r="A720" t="s">
        <v>28</v>
      </c>
      <c r="B720" t="s">
        <v>38</v>
      </c>
      <c r="C720" t="s">
        <v>50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0.82724019999999998</v>
      </c>
      <c r="H720">
        <v>0.82724019999999998</v>
      </c>
      <c r="I720">
        <v>73.104600000000005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23026</v>
      </c>
      <c r="P720" t="s">
        <v>60</v>
      </c>
      <c r="Q720" t="s">
        <v>58</v>
      </c>
    </row>
    <row r="721" spans="1:17" x14ac:dyDescent="0.25">
      <c r="A721" t="s">
        <v>29</v>
      </c>
      <c r="B721" t="s">
        <v>38</v>
      </c>
      <c r="C721" t="s">
        <v>50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0.68944669999999997</v>
      </c>
      <c r="H721">
        <v>0.68944669999999997</v>
      </c>
      <c r="I721">
        <v>73.104600000000005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23026</v>
      </c>
      <c r="P721" t="s">
        <v>60</v>
      </c>
      <c r="Q721" t="s">
        <v>58</v>
      </c>
    </row>
    <row r="722" spans="1:17" x14ac:dyDescent="0.25">
      <c r="A722" t="s">
        <v>43</v>
      </c>
      <c r="B722" t="s">
        <v>38</v>
      </c>
      <c r="C722" t="s">
        <v>50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19.048030000000001</v>
      </c>
      <c r="H722">
        <v>19.048030000000001</v>
      </c>
      <c r="I722">
        <v>73.104600000000005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23026</v>
      </c>
      <c r="P722" t="s">
        <v>60</v>
      </c>
      <c r="Q722" t="s">
        <v>58</v>
      </c>
    </row>
    <row r="723" spans="1:17" x14ac:dyDescent="0.25">
      <c r="A723" t="s">
        <v>30</v>
      </c>
      <c r="B723" t="s">
        <v>38</v>
      </c>
      <c r="C723" t="s">
        <v>51</v>
      </c>
      <c r="D723" t="s">
        <v>59</v>
      </c>
      <c r="E723">
        <v>9</v>
      </c>
      <c r="F723" t="str">
        <f t="shared" si="11"/>
        <v>Average Per Ton1-in-10May Monthly System Peak Day100% Cycling9</v>
      </c>
      <c r="G723">
        <v>0.16516500000000001</v>
      </c>
      <c r="H723">
        <v>0.16516500000000001</v>
      </c>
      <c r="I723">
        <v>75.313000000000002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10695</v>
      </c>
      <c r="P723" t="s">
        <v>60</v>
      </c>
      <c r="Q723" t="s">
        <v>58</v>
      </c>
    </row>
    <row r="724" spans="1:17" x14ac:dyDescent="0.25">
      <c r="A724" t="s">
        <v>28</v>
      </c>
      <c r="B724" t="s">
        <v>38</v>
      </c>
      <c r="C724" t="s">
        <v>51</v>
      </c>
      <c r="D724" t="s">
        <v>59</v>
      </c>
      <c r="E724">
        <v>9</v>
      </c>
      <c r="F724" t="str">
        <f t="shared" si="11"/>
        <v>Average Per Premise1-in-10May Monthly System Peak Day100% Cycling9</v>
      </c>
      <c r="G724">
        <v>0.74020949999999996</v>
      </c>
      <c r="H724">
        <v>0.74020949999999996</v>
      </c>
      <c r="I724">
        <v>75.313000000000002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10695</v>
      </c>
      <c r="P724" t="s">
        <v>60</v>
      </c>
      <c r="Q724" t="s">
        <v>58</v>
      </c>
    </row>
    <row r="725" spans="1:17" x14ac:dyDescent="0.25">
      <c r="A725" t="s">
        <v>29</v>
      </c>
      <c r="B725" t="s">
        <v>38</v>
      </c>
      <c r="C725" t="s">
        <v>51</v>
      </c>
      <c r="D725" t="s">
        <v>59</v>
      </c>
      <c r="E725">
        <v>9</v>
      </c>
      <c r="F725" t="str">
        <f t="shared" si="11"/>
        <v>Average Per Device1-in-10May Monthly System Peak Day100% Cycling9</v>
      </c>
      <c r="G725">
        <v>0.59951080000000001</v>
      </c>
      <c r="H725">
        <v>0.59951080000000001</v>
      </c>
      <c r="I725">
        <v>75.313000000000002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10695</v>
      </c>
      <c r="P725" t="s">
        <v>60</v>
      </c>
      <c r="Q725" t="s">
        <v>58</v>
      </c>
    </row>
    <row r="726" spans="1:17" x14ac:dyDescent="0.25">
      <c r="A726" t="s">
        <v>43</v>
      </c>
      <c r="B726" t="s">
        <v>38</v>
      </c>
      <c r="C726" t="s">
        <v>51</v>
      </c>
      <c r="D726" t="s">
        <v>59</v>
      </c>
      <c r="E726">
        <v>9</v>
      </c>
      <c r="F726" t="str">
        <f t="shared" si="11"/>
        <v>Aggregate1-in-10May Monthly System Peak Day100% Cycling9</v>
      </c>
      <c r="G726">
        <v>7.9165409999999996</v>
      </c>
      <c r="H726">
        <v>7.9165409999999996</v>
      </c>
      <c r="I726">
        <v>75.313000000000002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10695</v>
      </c>
      <c r="P726" t="s">
        <v>60</v>
      </c>
      <c r="Q726" t="s">
        <v>58</v>
      </c>
    </row>
    <row r="727" spans="1:17" x14ac:dyDescent="0.25">
      <c r="A727" t="s">
        <v>30</v>
      </c>
      <c r="B727" t="s">
        <v>38</v>
      </c>
      <c r="C727" t="s">
        <v>51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0.22026570000000001</v>
      </c>
      <c r="H727">
        <v>0.22026570000000001</v>
      </c>
      <c r="I727">
        <v>75.939700000000002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12331</v>
      </c>
      <c r="P727" t="s">
        <v>60</v>
      </c>
      <c r="Q727" t="s">
        <v>58</v>
      </c>
    </row>
    <row r="728" spans="1:17" x14ac:dyDescent="0.25">
      <c r="A728" t="s">
        <v>28</v>
      </c>
      <c r="B728" t="s">
        <v>38</v>
      </c>
      <c r="C728" t="s">
        <v>51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0.90414870000000003</v>
      </c>
      <c r="H728">
        <v>0.90414870000000003</v>
      </c>
      <c r="I728">
        <v>75.939700000000002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12331</v>
      </c>
      <c r="P728" t="s">
        <v>60</v>
      </c>
      <c r="Q728" t="s">
        <v>58</v>
      </c>
    </row>
    <row r="729" spans="1:17" x14ac:dyDescent="0.25">
      <c r="A729" t="s">
        <v>29</v>
      </c>
      <c r="B729" t="s">
        <v>38</v>
      </c>
      <c r="C729" t="s">
        <v>51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0.77300539999999995</v>
      </c>
      <c r="H729">
        <v>0.77300539999999995</v>
      </c>
      <c r="I729">
        <v>75.939700000000002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12331</v>
      </c>
      <c r="P729" t="s">
        <v>60</v>
      </c>
      <c r="Q729" t="s">
        <v>58</v>
      </c>
    </row>
    <row r="730" spans="1:17" x14ac:dyDescent="0.25">
      <c r="A730" t="s">
        <v>43</v>
      </c>
      <c r="B730" t="s">
        <v>38</v>
      </c>
      <c r="C730" t="s">
        <v>51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11.14906</v>
      </c>
      <c r="H730">
        <v>11.14906</v>
      </c>
      <c r="I730">
        <v>75.939700000000002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12331</v>
      </c>
      <c r="P730" t="s">
        <v>60</v>
      </c>
      <c r="Q730" t="s">
        <v>58</v>
      </c>
    </row>
    <row r="731" spans="1:17" x14ac:dyDescent="0.25">
      <c r="A731" t="s">
        <v>30</v>
      </c>
      <c r="B731" t="s">
        <v>38</v>
      </c>
      <c r="C731" t="s">
        <v>51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0.19467139999999999</v>
      </c>
      <c r="H731">
        <v>0.19467139999999999</v>
      </c>
      <c r="I731">
        <v>75.648600000000002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23026</v>
      </c>
      <c r="P731" t="s">
        <v>60</v>
      </c>
      <c r="Q731" t="s">
        <v>58</v>
      </c>
    </row>
    <row r="732" spans="1:17" x14ac:dyDescent="0.25">
      <c r="A732" t="s">
        <v>28</v>
      </c>
      <c r="B732" t="s">
        <v>38</v>
      </c>
      <c r="C732" t="s">
        <v>51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0.83316170000000001</v>
      </c>
      <c r="H732">
        <v>0.83316179999999995</v>
      </c>
      <c r="I732">
        <v>75.648600000000002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23026</v>
      </c>
      <c r="P732" t="s">
        <v>60</v>
      </c>
      <c r="Q732" t="s">
        <v>58</v>
      </c>
    </row>
    <row r="733" spans="1:17" x14ac:dyDescent="0.25">
      <c r="A733" t="s">
        <v>29</v>
      </c>
      <c r="B733" t="s">
        <v>38</v>
      </c>
      <c r="C733" t="s">
        <v>51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0.6943819</v>
      </c>
      <c r="H733">
        <v>0.6943819</v>
      </c>
      <c r="I733">
        <v>75.648600000000002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23026</v>
      </c>
      <c r="P733" t="s">
        <v>60</v>
      </c>
      <c r="Q733" t="s">
        <v>58</v>
      </c>
    </row>
    <row r="734" spans="1:17" x14ac:dyDescent="0.25">
      <c r="A734" t="s">
        <v>43</v>
      </c>
      <c r="B734" t="s">
        <v>38</v>
      </c>
      <c r="C734" t="s">
        <v>51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19.184380000000001</v>
      </c>
      <c r="H734">
        <v>19.184380000000001</v>
      </c>
      <c r="I734">
        <v>75.648600000000002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23026</v>
      </c>
      <c r="P734" t="s">
        <v>60</v>
      </c>
      <c r="Q734" t="s">
        <v>58</v>
      </c>
    </row>
    <row r="735" spans="1:17" x14ac:dyDescent="0.25">
      <c r="A735" t="s">
        <v>30</v>
      </c>
      <c r="B735" t="s">
        <v>38</v>
      </c>
      <c r="C735" t="s">
        <v>52</v>
      </c>
      <c r="D735" t="s">
        <v>59</v>
      </c>
      <c r="E735">
        <v>9</v>
      </c>
      <c r="F735" t="str">
        <f t="shared" si="11"/>
        <v>Average Per Ton1-in-10October Monthly System Peak Day100% Cycling9</v>
      </c>
      <c r="G735">
        <v>0.17636499999999999</v>
      </c>
      <c r="H735">
        <v>0.17636499999999999</v>
      </c>
      <c r="I735">
        <v>73.174999999999997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10695</v>
      </c>
      <c r="P735" t="s">
        <v>60</v>
      </c>
      <c r="Q735" t="s">
        <v>58</v>
      </c>
    </row>
    <row r="736" spans="1:17" x14ac:dyDescent="0.25">
      <c r="A736" t="s">
        <v>28</v>
      </c>
      <c r="B736" t="s">
        <v>38</v>
      </c>
      <c r="C736" t="s">
        <v>52</v>
      </c>
      <c r="D736" t="s">
        <v>59</v>
      </c>
      <c r="E736">
        <v>9</v>
      </c>
      <c r="F736" t="str">
        <f t="shared" si="11"/>
        <v>Average Per Premise1-in-10October Monthly System Peak Day100% Cycling9</v>
      </c>
      <c r="G736">
        <v>0.79040370000000004</v>
      </c>
      <c r="H736">
        <v>0.79040370000000004</v>
      </c>
      <c r="I736">
        <v>73.174999999999997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10695</v>
      </c>
      <c r="P736" t="s">
        <v>60</v>
      </c>
      <c r="Q736" t="s">
        <v>58</v>
      </c>
    </row>
    <row r="737" spans="1:17" x14ac:dyDescent="0.25">
      <c r="A737" t="s">
        <v>29</v>
      </c>
      <c r="B737" t="s">
        <v>38</v>
      </c>
      <c r="C737" t="s">
        <v>52</v>
      </c>
      <c r="D737" t="s">
        <v>59</v>
      </c>
      <c r="E737">
        <v>9</v>
      </c>
      <c r="F737" t="str">
        <f t="shared" si="11"/>
        <v>Average Per Device1-in-10October Monthly System Peak Day100% Cycling9</v>
      </c>
      <c r="G737">
        <v>0.64016410000000001</v>
      </c>
      <c r="H737">
        <v>0.64016410000000001</v>
      </c>
      <c r="I737">
        <v>73.174999999999997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10695</v>
      </c>
      <c r="P737" t="s">
        <v>60</v>
      </c>
      <c r="Q737" t="s">
        <v>58</v>
      </c>
    </row>
    <row r="738" spans="1:17" x14ac:dyDescent="0.25">
      <c r="A738" t="s">
        <v>43</v>
      </c>
      <c r="B738" t="s">
        <v>38</v>
      </c>
      <c r="C738" t="s">
        <v>52</v>
      </c>
      <c r="D738" t="s">
        <v>59</v>
      </c>
      <c r="E738">
        <v>9</v>
      </c>
      <c r="F738" t="str">
        <f t="shared" si="11"/>
        <v>Aggregate1-in-10October Monthly System Peak Day100% Cycling9</v>
      </c>
      <c r="G738">
        <v>8.4533670000000001</v>
      </c>
      <c r="H738">
        <v>8.4533670000000001</v>
      </c>
      <c r="I738">
        <v>73.174999999999997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10695</v>
      </c>
      <c r="P738" t="s">
        <v>60</v>
      </c>
      <c r="Q738" t="s">
        <v>58</v>
      </c>
    </row>
    <row r="739" spans="1:17" x14ac:dyDescent="0.25">
      <c r="A739" t="s">
        <v>30</v>
      </c>
      <c r="B739" t="s">
        <v>38</v>
      </c>
      <c r="C739" t="s">
        <v>52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0.23229330000000001</v>
      </c>
      <c r="H739">
        <v>0.23229330000000001</v>
      </c>
      <c r="I739">
        <v>73.742500000000007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12331</v>
      </c>
      <c r="P739" t="s">
        <v>60</v>
      </c>
      <c r="Q739" t="s">
        <v>58</v>
      </c>
    </row>
    <row r="740" spans="1:17" x14ac:dyDescent="0.25">
      <c r="A740" t="s">
        <v>28</v>
      </c>
      <c r="B740" t="s">
        <v>38</v>
      </c>
      <c r="C740" t="s">
        <v>52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0.95351960000000002</v>
      </c>
      <c r="H740">
        <v>0.95351960000000002</v>
      </c>
      <c r="I740">
        <v>73.742500000000007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12331</v>
      </c>
      <c r="P740" t="s">
        <v>60</v>
      </c>
      <c r="Q740" t="s">
        <v>58</v>
      </c>
    </row>
    <row r="741" spans="1:17" x14ac:dyDescent="0.25">
      <c r="A741" t="s">
        <v>29</v>
      </c>
      <c r="B741" t="s">
        <v>38</v>
      </c>
      <c r="C741" t="s">
        <v>52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0.81521520000000003</v>
      </c>
      <c r="H741">
        <v>0.81521520000000003</v>
      </c>
      <c r="I741">
        <v>73.742500000000007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12331</v>
      </c>
      <c r="P741" t="s">
        <v>60</v>
      </c>
      <c r="Q741" t="s">
        <v>58</v>
      </c>
    </row>
    <row r="742" spans="1:17" x14ac:dyDescent="0.25">
      <c r="A742" t="s">
        <v>43</v>
      </c>
      <c r="B742" t="s">
        <v>38</v>
      </c>
      <c r="C742" t="s">
        <v>52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11.757849999999999</v>
      </c>
      <c r="H742">
        <v>11.757849999999999</v>
      </c>
      <c r="I742">
        <v>73.742500000000007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12331</v>
      </c>
      <c r="P742" t="s">
        <v>60</v>
      </c>
      <c r="Q742" t="s">
        <v>58</v>
      </c>
    </row>
    <row r="743" spans="1:17" x14ac:dyDescent="0.25">
      <c r="A743" t="s">
        <v>30</v>
      </c>
      <c r="B743" t="s">
        <v>38</v>
      </c>
      <c r="C743" t="s">
        <v>52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0.20631459999999999</v>
      </c>
      <c r="H743">
        <v>0.20631459999999999</v>
      </c>
      <c r="I743">
        <v>73.478899999999996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23026</v>
      </c>
      <c r="P743" t="s">
        <v>60</v>
      </c>
      <c r="Q743" t="s">
        <v>58</v>
      </c>
    </row>
    <row r="744" spans="1:17" x14ac:dyDescent="0.25">
      <c r="A744" t="s">
        <v>28</v>
      </c>
      <c r="B744" t="s">
        <v>38</v>
      </c>
      <c r="C744" t="s">
        <v>52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0.88299249999999996</v>
      </c>
      <c r="H744">
        <v>0.88299249999999996</v>
      </c>
      <c r="I744">
        <v>73.478899999999996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23026</v>
      </c>
      <c r="P744" t="s">
        <v>60</v>
      </c>
      <c r="Q744" t="s">
        <v>58</v>
      </c>
    </row>
    <row r="745" spans="1:17" x14ac:dyDescent="0.25">
      <c r="A745" t="s">
        <v>29</v>
      </c>
      <c r="B745" t="s">
        <v>38</v>
      </c>
      <c r="C745" t="s">
        <v>52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0.73591229999999996</v>
      </c>
      <c r="H745">
        <v>0.73591229999999996</v>
      </c>
      <c r="I745">
        <v>73.478899999999996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23026</v>
      </c>
      <c r="P745" t="s">
        <v>60</v>
      </c>
      <c r="Q745" t="s">
        <v>58</v>
      </c>
    </row>
    <row r="746" spans="1:17" x14ac:dyDescent="0.25">
      <c r="A746" t="s">
        <v>43</v>
      </c>
      <c r="B746" t="s">
        <v>38</v>
      </c>
      <c r="C746" t="s">
        <v>52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20.331790000000002</v>
      </c>
      <c r="H746">
        <v>20.331790000000002</v>
      </c>
      <c r="I746">
        <v>73.478899999999996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23026</v>
      </c>
      <c r="P746" t="s">
        <v>60</v>
      </c>
      <c r="Q746" t="s">
        <v>58</v>
      </c>
    </row>
    <row r="747" spans="1:17" x14ac:dyDescent="0.25">
      <c r="A747" t="s">
        <v>30</v>
      </c>
      <c r="B747" t="s">
        <v>38</v>
      </c>
      <c r="C747" t="s">
        <v>53</v>
      </c>
      <c r="D747" t="s">
        <v>59</v>
      </c>
      <c r="E747">
        <v>9</v>
      </c>
      <c r="F747" t="str">
        <f t="shared" si="11"/>
        <v>Average Per Ton1-in-10September Monthly System Peak Day100% Cycling9</v>
      </c>
      <c r="G747">
        <v>0.23220540000000001</v>
      </c>
      <c r="H747">
        <v>0.23220540000000001</v>
      </c>
      <c r="I747">
        <v>81.554299999999998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10695</v>
      </c>
      <c r="P747" t="s">
        <v>60</v>
      </c>
      <c r="Q747" t="s">
        <v>58</v>
      </c>
    </row>
    <row r="748" spans="1:17" x14ac:dyDescent="0.25">
      <c r="A748" t="s">
        <v>28</v>
      </c>
      <c r="B748" t="s">
        <v>38</v>
      </c>
      <c r="C748" t="s">
        <v>53</v>
      </c>
      <c r="D748" t="s">
        <v>59</v>
      </c>
      <c r="E748">
        <v>9</v>
      </c>
      <c r="F748" t="str">
        <f t="shared" si="11"/>
        <v>Average Per Premise1-in-10September Monthly System Peak Day100% Cycling9</v>
      </c>
      <c r="G748">
        <v>1.0406599999999999</v>
      </c>
      <c r="H748">
        <v>1.0406599999999999</v>
      </c>
      <c r="I748">
        <v>81.554299999999998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10695</v>
      </c>
      <c r="P748" t="s">
        <v>60</v>
      </c>
      <c r="Q748" t="s">
        <v>58</v>
      </c>
    </row>
    <row r="749" spans="1:17" x14ac:dyDescent="0.25">
      <c r="A749" t="s">
        <v>29</v>
      </c>
      <c r="B749" t="s">
        <v>38</v>
      </c>
      <c r="C749" t="s">
        <v>53</v>
      </c>
      <c r="D749" t="s">
        <v>59</v>
      </c>
      <c r="E749">
        <v>9</v>
      </c>
      <c r="F749" t="str">
        <f t="shared" si="11"/>
        <v>Average Per Device1-in-10September Monthly System Peak Day100% Cycling9</v>
      </c>
      <c r="G749">
        <v>0.84285189999999999</v>
      </c>
      <c r="H749">
        <v>0.84285189999999999</v>
      </c>
      <c r="I749">
        <v>81.554299999999998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10695</v>
      </c>
      <c r="P749" t="s">
        <v>60</v>
      </c>
      <c r="Q749" t="s">
        <v>58</v>
      </c>
    </row>
    <row r="750" spans="1:17" x14ac:dyDescent="0.25">
      <c r="A750" t="s">
        <v>43</v>
      </c>
      <c r="B750" t="s">
        <v>38</v>
      </c>
      <c r="C750" t="s">
        <v>53</v>
      </c>
      <c r="D750" t="s">
        <v>59</v>
      </c>
      <c r="E750">
        <v>9</v>
      </c>
      <c r="F750" t="str">
        <f t="shared" si="11"/>
        <v>Aggregate1-in-10September Monthly System Peak Day100% Cycling9</v>
      </c>
      <c r="G750">
        <v>11.129860000000001</v>
      </c>
      <c r="H750">
        <v>11.129860000000001</v>
      </c>
      <c r="I750">
        <v>81.554299999999998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10695</v>
      </c>
      <c r="P750" t="s">
        <v>60</v>
      </c>
      <c r="Q750" t="s">
        <v>58</v>
      </c>
    </row>
    <row r="751" spans="1:17" x14ac:dyDescent="0.25">
      <c r="A751" t="s">
        <v>30</v>
      </c>
      <c r="B751" t="s">
        <v>38</v>
      </c>
      <c r="C751" t="s">
        <v>53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0.30261650000000001</v>
      </c>
      <c r="H751">
        <v>0.30261650000000001</v>
      </c>
      <c r="I751">
        <v>82.4495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12331</v>
      </c>
      <c r="P751" t="s">
        <v>60</v>
      </c>
      <c r="Q751" t="s">
        <v>58</v>
      </c>
    </row>
    <row r="752" spans="1:17" x14ac:dyDescent="0.25">
      <c r="A752" t="s">
        <v>28</v>
      </c>
      <c r="B752" t="s">
        <v>38</v>
      </c>
      <c r="C752" t="s">
        <v>53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1.242183</v>
      </c>
      <c r="H752">
        <v>1.242183</v>
      </c>
      <c r="I752">
        <v>82.4495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12331</v>
      </c>
      <c r="P752" t="s">
        <v>60</v>
      </c>
      <c r="Q752" t="s">
        <v>58</v>
      </c>
    </row>
    <row r="753" spans="1:17" x14ac:dyDescent="0.25">
      <c r="A753" t="s">
        <v>29</v>
      </c>
      <c r="B753" t="s">
        <v>38</v>
      </c>
      <c r="C753" t="s">
        <v>53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1.062009</v>
      </c>
      <c r="H753">
        <v>1.062009</v>
      </c>
      <c r="I753">
        <v>82.4495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12331</v>
      </c>
      <c r="P753" t="s">
        <v>60</v>
      </c>
      <c r="Q753" t="s">
        <v>58</v>
      </c>
    </row>
    <row r="754" spans="1:17" x14ac:dyDescent="0.25">
      <c r="A754" t="s">
        <v>43</v>
      </c>
      <c r="B754" t="s">
        <v>38</v>
      </c>
      <c r="C754" t="s">
        <v>53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15.317360000000001</v>
      </c>
      <c r="H754">
        <v>15.317360000000001</v>
      </c>
      <c r="I754">
        <v>82.4495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12331</v>
      </c>
      <c r="P754" t="s">
        <v>60</v>
      </c>
      <c r="Q754" t="s">
        <v>58</v>
      </c>
    </row>
    <row r="755" spans="1:17" x14ac:dyDescent="0.25">
      <c r="A755" t="s">
        <v>30</v>
      </c>
      <c r="B755" t="s">
        <v>38</v>
      </c>
      <c r="C755" t="s">
        <v>53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0.2699105</v>
      </c>
      <c r="H755">
        <v>0.2699105</v>
      </c>
      <c r="I755">
        <v>82.033699999999996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23026</v>
      </c>
      <c r="P755" t="s">
        <v>60</v>
      </c>
      <c r="Q755" t="s">
        <v>58</v>
      </c>
    </row>
    <row r="756" spans="1:17" x14ac:dyDescent="0.25">
      <c r="A756" t="s">
        <v>28</v>
      </c>
      <c r="B756" t="s">
        <v>38</v>
      </c>
      <c r="C756" t="s">
        <v>53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1.155173</v>
      </c>
      <c r="H756">
        <v>1.155173</v>
      </c>
      <c r="I756">
        <v>82.033699999999996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23026</v>
      </c>
      <c r="P756" t="s">
        <v>60</v>
      </c>
      <c r="Q756" t="s">
        <v>58</v>
      </c>
    </row>
    <row r="757" spans="1:17" x14ac:dyDescent="0.25">
      <c r="A757" t="s">
        <v>29</v>
      </c>
      <c r="B757" t="s">
        <v>38</v>
      </c>
      <c r="C757" t="s">
        <v>53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0.96275549999999999</v>
      </c>
      <c r="H757">
        <v>0.96275549999999999</v>
      </c>
      <c r="I757">
        <v>82.033699999999996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23026</v>
      </c>
      <c r="P757" t="s">
        <v>60</v>
      </c>
      <c r="Q757" t="s">
        <v>58</v>
      </c>
    </row>
    <row r="758" spans="1:17" x14ac:dyDescent="0.25">
      <c r="A758" t="s">
        <v>43</v>
      </c>
      <c r="B758" t="s">
        <v>38</v>
      </c>
      <c r="C758" t="s">
        <v>53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26.59901</v>
      </c>
      <c r="H758">
        <v>26.59901</v>
      </c>
      <c r="I758">
        <v>82.033699999999996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23026</v>
      </c>
      <c r="P758" t="s">
        <v>60</v>
      </c>
      <c r="Q758" t="s">
        <v>58</v>
      </c>
    </row>
    <row r="759" spans="1:17" x14ac:dyDescent="0.25">
      <c r="A759" t="s">
        <v>30</v>
      </c>
      <c r="B759" t="s">
        <v>38</v>
      </c>
      <c r="C759" t="s">
        <v>48</v>
      </c>
      <c r="D759" t="s">
        <v>59</v>
      </c>
      <c r="E759">
        <v>10</v>
      </c>
      <c r="F759" t="str">
        <f t="shared" si="11"/>
        <v>Average Per Ton1-in-10August Monthly System Peak Day100% Cycling10</v>
      </c>
      <c r="G759">
        <v>0.21206469999999999</v>
      </c>
      <c r="H759">
        <v>0.21206469999999999</v>
      </c>
      <c r="I759">
        <v>79.614999999999995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10695</v>
      </c>
      <c r="P759" t="s">
        <v>60</v>
      </c>
      <c r="Q759" t="s">
        <v>58</v>
      </c>
    </row>
    <row r="760" spans="1:17" x14ac:dyDescent="0.25">
      <c r="A760" t="s">
        <v>28</v>
      </c>
      <c r="B760" t="s">
        <v>38</v>
      </c>
      <c r="C760" t="s">
        <v>48</v>
      </c>
      <c r="D760" t="s">
        <v>59</v>
      </c>
      <c r="E760">
        <v>10</v>
      </c>
      <c r="F760" t="str">
        <f t="shared" si="11"/>
        <v>Average Per Premise1-in-10August Monthly System Peak Day100% Cycling10</v>
      </c>
      <c r="G760">
        <v>0.95039669999999998</v>
      </c>
      <c r="H760">
        <v>0.95039669999999998</v>
      </c>
      <c r="I760">
        <v>79.614999999999995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10695</v>
      </c>
      <c r="P760" t="s">
        <v>60</v>
      </c>
      <c r="Q760" t="s">
        <v>58</v>
      </c>
    </row>
    <row r="761" spans="1:17" x14ac:dyDescent="0.25">
      <c r="A761" t="s">
        <v>29</v>
      </c>
      <c r="B761" t="s">
        <v>38</v>
      </c>
      <c r="C761" t="s">
        <v>48</v>
      </c>
      <c r="D761" t="s">
        <v>59</v>
      </c>
      <c r="E761">
        <v>10</v>
      </c>
      <c r="F761" t="str">
        <f t="shared" si="11"/>
        <v>Average Per Device1-in-10August Monthly System Peak Day100% Cycling10</v>
      </c>
      <c r="G761">
        <v>0.76974580000000004</v>
      </c>
      <c r="H761">
        <v>0.76974580000000004</v>
      </c>
      <c r="I761">
        <v>79.614999999999995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10695</v>
      </c>
      <c r="P761" t="s">
        <v>60</v>
      </c>
      <c r="Q761" t="s">
        <v>58</v>
      </c>
    </row>
    <row r="762" spans="1:17" x14ac:dyDescent="0.25">
      <c r="A762" t="s">
        <v>43</v>
      </c>
      <c r="B762" t="s">
        <v>38</v>
      </c>
      <c r="C762" t="s">
        <v>48</v>
      </c>
      <c r="D762" t="s">
        <v>59</v>
      </c>
      <c r="E762">
        <v>10</v>
      </c>
      <c r="F762" t="str">
        <f t="shared" si="11"/>
        <v>Aggregate1-in-10August Monthly System Peak Day100% Cycling10</v>
      </c>
      <c r="G762">
        <v>10.164490000000001</v>
      </c>
      <c r="H762">
        <v>10.164490000000001</v>
      </c>
      <c r="I762">
        <v>79.614999999999995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10695</v>
      </c>
      <c r="P762" t="s">
        <v>60</v>
      </c>
      <c r="Q762" t="s">
        <v>58</v>
      </c>
    </row>
    <row r="763" spans="1:17" x14ac:dyDescent="0.25">
      <c r="A763" t="s">
        <v>30</v>
      </c>
      <c r="B763" t="s">
        <v>38</v>
      </c>
      <c r="C763" t="s">
        <v>48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0.28544429999999998</v>
      </c>
      <c r="H763">
        <v>0.28544429999999998</v>
      </c>
      <c r="I763">
        <v>80.214200000000005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12331</v>
      </c>
      <c r="P763" t="s">
        <v>60</v>
      </c>
      <c r="Q763" t="s">
        <v>58</v>
      </c>
    </row>
    <row r="764" spans="1:17" x14ac:dyDescent="0.25">
      <c r="A764" t="s">
        <v>28</v>
      </c>
      <c r="B764" t="s">
        <v>38</v>
      </c>
      <c r="C764" t="s">
        <v>48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1.171694</v>
      </c>
      <c r="H764">
        <v>1.171694</v>
      </c>
      <c r="I764">
        <v>80.214200000000005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12331</v>
      </c>
      <c r="P764" t="s">
        <v>60</v>
      </c>
      <c r="Q764" t="s">
        <v>58</v>
      </c>
    </row>
    <row r="765" spans="1:17" x14ac:dyDescent="0.25">
      <c r="A765" t="s">
        <v>29</v>
      </c>
      <c r="B765" t="s">
        <v>38</v>
      </c>
      <c r="C765" t="s">
        <v>48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1.0017450000000001</v>
      </c>
      <c r="H765">
        <v>1.0017450000000001</v>
      </c>
      <c r="I765">
        <v>80.214200000000005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12331</v>
      </c>
      <c r="P765" t="s">
        <v>60</v>
      </c>
      <c r="Q765" t="s">
        <v>58</v>
      </c>
    </row>
    <row r="766" spans="1:17" x14ac:dyDescent="0.25">
      <c r="A766" t="s">
        <v>43</v>
      </c>
      <c r="B766" t="s">
        <v>38</v>
      </c>
      <c r="C766" t="s">
        <v>48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14.44816</v>
      </c>
      <c r="H766">
        <v>14.44816</v>
      </c>
      <c r="I766">
        <v>80.214200000000005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12331</v>
      </c>
      <c r="P766" t="s">
        <v>60</v>
      </c>
      <c r="Q766" t="s">
        <v>58</v>
      </c>
    </row>
    <row r="767" spans="1:17" x14ac:dyDescent="0.25">
      <c r="A767" t="s">
        <v>30</v>
      </c>
      <c r="B767" t="s">
        <v>38</v>
      </c>
      <c r="C767" t="s">
        <v>48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0.25135940000000001</v>
      </c>
      <c r="H767">
        <v>0.25135950000000001</v>
      </c>
      <c r="I767">
        <v>79.935900000000004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23026</v>
      </c>
      <c r="P767" t="s">
        <v>60</v>
      </c>
      <c r="Q767" t="s">
        <v>58</v>
      </c>
    </row>
    <row r="768" spans="1:17" x14ac:dyDescent="0.25">
      <c r="A768" t="s">
        <v>28</v>
      </c>
      <c r="B768" t="s">
        <v>38</v>
      </c>
      <c r="C768" t="s">
        <v>48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1.075777</v>
      </c>
      <c r="H768">
        <v>1.075777</v>
      </c>
      <c r="I768">
        <v>79.935900000000004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23026</v>
      </c>
      <c r="P768" t="s">
        <v>60</v>
      </c>
      <c r="Q768" t="s">
        <v>58</v>
      </c>
    </row>
    <row r="769" spans="1:17" x14ac:dyDescent="0.25">
      <c r="A769" t="s">
        <v>29</v>
      </c>
      <c r="B769" t="s">
        <v>38</v>
      </c>
      <c r="C769" t="s">
        <v>48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0.89658479999999996</v>
      </c>
      <c r="H769">
        <v>0.89658479999999996</v>
      </c>
      <c r="I769">
        <v>79.935900000000004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23026</v>
      </c>
      <c r="P769" t="s">
        <v>60</v>
      </c>
      <c r="Q769" t="s">
        <v>58</v>
      </c>
    </row>
    <row r="770" spans="1:17" x14ac:dyDescent="0.25">
      <c r="A770" t="s">
        <v>43</v>
      </c>
      <c r="B770" t="s">
        <v>38</v>
      </c>
      <c r="C770" t="s">
        <v>48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24.770849999999999</v>
      </c>
      <c r="H770">
        <v>24.770849999999999</v>
      </c>
      <c r="I770">
        <v>79.935900000000004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23026</v>
      </c>
      <c r="P770" t="s">
        <v>60</v>
      </c>
      <c r="Q770" t="s">
        <v>58</v>
      </c>
    </row>
    <row r="771" spans="1:17" x14ac:dyDescent="0.25">
      <c r="A771" t="s">
        <v>30</v>
      </c>
      <c r="B771" t="s">
        <v>38</v>
      </c>
      <c r="C771" t="s">
        <v>37</v>
      </c>
      <c r="D771" t="s">
        <v>59</v>
      </c>
      <c r="E771">
        <v>10</v>
      </c>
      <c r="F771" t="str">
        <f t="shared" ref="F771:F834" si="12">CONCATENATE(A771,B771,C771,D771,E771)</f>
        <v>Average Per Ton1-in-10August Typical Event Day100% Cycling10</v>
      </c>
      <c r="G771">
        <v>0.20779239999999999</v>
      </c>
      <c r="H771">
        <v>0.20779239999999999</v>
      </c>
      <c r="I771">
        <v>79.750900000000001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10695</v>
      </c>
      <c r="P771" t="s">
        <v>60</v>
      </c>
      <c r="Q771" t="s">
        <v>58</v>
      </c>
    </row>
    <row r="772" spans="1:17" x14ac:dyDescent="0.25">
      <c r="A772" t="s">
        <v>28</v>
      </c>
      <c r="B772" t="s">
        <v>38</v>
      </c>
      <c r="C772" t="s">
        <v>37</v>
      </c>
      <c r="D772" t="s">
        <v>59</v>
      </c>
      <c r="E772">
        <v>10</v>
      </c>
      <c r="F772" t="str">
        <f t="shared" si="12"/>
        <v>Average Per Premise1-in-10August Typical Event Day100% Cycling10</v>
      </c>
      <c r="G772">
        <v>0.93125009999999997</v>
      </c>
      <c r="H772">
        <v>0.93125009999999997</v>
      </c>
      <c r="I772">
        <v>79.750900000000001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10695</v>
      </c>
      <c r="P772" t="s">
        <v>60</v>
      </c>
      <c r="Q772" t="s">
        <v>58</v>
      </c>
    </row>
    <row r="773" spans="1:17" x14ac:dyDescent="0.25">
      <c r="A773" t="s">
        <v>29</v>
      </c>
      <c r="B773" t="s">
        <v>38</v>
      </c>
      <c r="C773" t="s">
        <v>37</v>
      </c>
      <c r="D773" t="s">
        <v>59</v>
      </c>
      <c r="E773">
        <v>10</v>
      </c>
      <c r="F773" t="str">
        <f t="shared" si="12"/>
        <v>Average Per Device1-in-10August Typical Event Day100% Cycling10</v>
      </c>
      <c r="G773">
        <v>0.75423850000000003</v>
      </c>
      <c r="H773">
        <v>0.75423850000000003</v>
      </c>
      <c r="I773">
        <v>79.750900000000001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10695</v>
      </c>
      <c r="P773" t="s">
        <v>60</v>
      </c>
      <c r="Q773" t="s">
        <v>58</v>
      </c>
    </row>
    <row r="774" spans="1:17" x14ac:dyDescent="0.25">
      <c r="A774" t="s">
        <v>43</v>
      </c>
      <c r="B774" t="s">
        <v>38</v>
      </c>
      <c r="C774" t="s">
        <v>37</v>
      </c>
      <c r="D774" t="s">
        <v>59</v>
      </c>
      <c r="E774">
        <v>10</v>
      </c>
      <c r="F774" t="str">
        <f t="shared" si="12"/>
        <v>Aggregate1-in-10August Typical Event Day100% Cycling10</v>
      </c>
      <c r="G774">
        <v>9.9597189999999998</v>
      </c>
      <c r="H774">
        <v>9.9597189999999998</v>
      </c>
      <c r="I774">
        <v>79.750900000000001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10695</v>
      </c>
      <c r="P774" t="s">
        <v>60</v>
      </c>
      <c r="Q774" t="s">
        <v>58</v>
      </c>
    </row>
    <row r="775" spans="1:17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0.280503</v>
      </c>
      <c r="H775">
        <v>0.280503</v>
      </c>
      <c r="I775">
        <v>80.410300000000007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12331</v>
      </c>
      <c r="P775" t="s">
        <v>60</v>
      </c>
      <c r="Q775" t="s">
        <v>58</v>
      </c>
    </row>
    <row r="776" spans="1:17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1.151411</v>
      </c>
      <c r="H776">
        <v>1.151411</v>
      </c>
      <c r="I776">
        <v>80.410300000000007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12331</v>
      </c>
      <c r="P776" t="s">
        <v>60</v>
      </c>
      <c r="Q776" t="s">
        <v>58</v>
      </c>
    </row>
    <row r="777" spans="1:17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0.98440349999999999</v>
      </c>
      <c r="H777">
        <v>0.98440349999999999</v>
      </c>
      <c r="I777">
        <v>80.410300000000007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12331</v>
      </c>
      <c r="P777" t="s">
        <v>60</v>
      </c>
      <c r="Q777" t="s">
        <v>58</v>
      </c>
    </row>
    <row r="778" spans="1:17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14.19805</v>
      </c>
      <c r="H778">
        <v>14.19805</v>
      </c>
      <c r="I778">
        <v>80.410300000000007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12331</v>
      </c>
      <c r="P778" t="s">
        <v>60</v>
      </c>
      <c r="Q778" t="s">
        <v>58</v>
      </c>
    </row>
    <row r="779" spans="1:17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0.2467289</v>
      </c>
      <c r="H779">
        <v>0.2467289</v>
      </c>
      <c r="I779">
        <v>80.103999999999999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23026</v>
      </c>
      <c r="P779" t="s">
        <v>60</v>
      </c>
      <c r="Q779" t="s">
        <v>58</v>
      </c>
    </row>
    <row r="780" spans="1:17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1.0559590000000001</v>
      </c>
      <c r="H780">
        <v>1.0559590000000001</v>
      </c>
      <c r="I780">
        <v>80.103999999999999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23026</v>
      </c>
      <c r="P780" t="s">
        <v>60</v>
      </c>
      <c r="Q780" t="s">
        <v>58</v>
      </c>
    </row>
    <row r="781" spans="1:17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0.88006790000000001</v>
      </c>
      <c r="H781">
        <v>0.88006799999999996</v>
      </c>
      <c r="I781">
        <v>80.103999999999999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23026</v>
      </c>
      <c r="P781" t="s">
        <v>60</v>
      </c>
      <c r="Q781" t="s">
        <v>58</v>
      </c>
    </row>
    <row r="782" spans="1:17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24.314520000000002</v>
      </c>
      <c r="H782">
        <v>24.314520000000002</v>
      </c>
      <c r="I782">
        <v>80.103999999999999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23026</v>
      </c>
      <c r="P782" t="s">
        <v>60</v>
      </c>
      <c r="Q782" t="s">
        <v>58</v>
      </c>
    </row>
    <row r="783" spans="1:17" x14ac:dyDescent="0.25">
      <c r="A783" t="s">
        <v>30</v>
      </c>
      <c r="B783" t="s">
        <v>38</v>
      </c>
      <c r="C783" t="s">
        <v>49</v>
      </c>
      <c r="D783" t="s">
        <v>59</v>
      </c>
      <c r="E783">
        <v>10</v>
      </c>
      <c r="F783" t="str">
        <f t="shared" si="12"/>
        <v>Average Per Ton1-in-10July Monthly System Peak Day100% Cycling10</v>
      </c>
      <c r="G783">
        <v>0.18559439999999999</v>
      </c>
      <c r="H783">
        <v>0.18559439999999999</v>
      </c>
      <c r="I783">
        <v>76.348100000000002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10695</v>
      </c>
      <c r="P783" t="s">
        <v>60</v>
      </c>
      <c r="Q783" t="s">
        <v>58</v>
      </c>
    </row>
    <row r="784" spans="1:17" x14ac:dyDescent="0.25">
      <c r="A784" t="s">
        <v>28</v>
      </c>
      <c r="B784" t="s">
        <v>38</v>
      </c>
      <c r="C784" t="s">
        <v>49</v>
      </c>
      <c r="D784" t="s">
        <v>59</v>
      </c>
      <c r="E784">
        <v>10</v>
      </c>
      <c r="F784" t="str">
        <f t="shared" si="12"/>
        <v>Average Per Premise1-in-10July Monthly System Peak Day100% Cycling10</v>
      </c>
      <c r="G784">
        <v>0.83176649999999996</v>
      </c>
      <c r="H784">
        <v>0.83176649999999996</v>
      </c>
      <c r="I784">
        <v>76.348100000000002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10695</v>
      </c>
      <c r="P784" t="s">
        <v>60</v>
      </c>
      <c r="Q784" t="s">
        <v>58</v>
      </c>
    </row>
    <row r="785" spans="1:17" x14ac:dyDescent="0.25">
      <c r="A785" t="s">
        <v>29</v>
      </c>
      <c r="B785" t="s">
        <v>38</v>
      </c>
      <c r="C785" t="s">
        <v>49</v>
      </c>
      <c r="D785" t="s">
        <v>59</v>
      </c>
      <c r="E785">
        <v>10</v>
      </c>
      <c r="F785" t="str">
        <f t="shared" si="12"/>
        <v>Average Per Device1-in-10July Monthly System Peak Day100% Cycling10</v>
      </c>
      <c r="G785">
        <v>0.67366470000000001</v>
      </c>
      <c r="H785">
        <v>0.67366470000000001</v>
      </c>
      <c r="I785">
        <v>76.348100000000002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10695</v>
      </c>
      <c r="P785" t="s">
        <v>60</v>
      </c>
      <c r="Q785" t="s">
        <v>58</v>
      </c>
    </row>
    <row r="786" spans="1:17" x14ac:dyDescent="0.25">
      <c r="A786" t="s">
        <v>43</v>
      </c>
      <c r="B786" t="s">
        <v>38</v>
      </c>
      <c r="C786" t="s">
        <v>49</v>
      </c>
      <c r="D786" t="s">
        <v>59</v>
      </c>
      <c r="E786">
        <v>10</v>
      </c>
      <c r="F786" t="str">
        <f t="shared" si="12"/>
        <v>Aggregate1-in-10July Monthly System Peak Day100% Cycling10</v>
      </c>
      <c r="G786">
        <v>8.8957429999999995</v>
      </c>
      <c r="H786">
        <v>8.8957429999999995</v>
      </c>
      <c r="I786">
        <v>76.348100000000002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10695</v>
      </c>
      <c r="P786" t="s">
        <v>60</v>
      </c>
      <c r="Q786" t="s">
        <v>58</v>
      </c>
    </row>
    <row r="787" spans="1:17" x14ac:dyDescent="0.25">
      <c r="A787" t="s">
        <v>30</v>
      </c>
      <c r="B787" t="s">
        <v>38</v>
      </c>
      <c r="C787" t="s">
        <v>49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0.25241540000000001</v>
      </c>
      <c r="H787">
        <v>0.25241540000000001</v>
      </c>
      <c r="I787">
        <v>76.956199999999995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12331</v>
      </c>
      <c r="P787" t="s">
        <v>60</v>
      </c>
      <c r="Q787" t="s">
        <v>58</v>
      </c>
    </row>
    <row r="788" spans="1:17" x14ac:dyDescent="0.25">
      <c r="A788" t="s">
        <v>28</v>
      </c>
      <c r="B788" t="s">
        <v>38</v>
      </c>
      <c r="C788" t="s">
        <v>49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1.036117</v>
      </c>
      <c r="H788">
        <v>1.036117</v>
      </c>
      <c r="I788">
        <v>76.956199999999995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12331</v>
      </c>
      <c r="P788" t="s">
        <v>60</v>
      </c>
      <c r="Q788" t="s">
        <v>58</v>
      </c>
    </row>
    <row r="789" spans="1:17" x14ac:dyDescent="0.25">
      <c r="A789" t="s">
        <v>29</v>
      </c>
      <c r="B789" t="s">
        <v>38</v>
      </c>
      <c r="C789" t="s">
        <v>49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0.88583239999999996</v>
      </c>
      <c r="H789">
        <v>0.88583230000000002</v>
      </c>
      <c r="I789">
        <v>76.956199999999995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12331</v>
      </c>
      <c r="P789" t="s">
        <v>60</v>
      </c>
      <c r="Q789" t="s">
        <v>58</v>
      </c>
    </row>
    <row r="790" spans="1:17" x14ac:dyDescent="0.25">
      <c r="A790" t="s">
        <v>43</v>
      </c>
      <c r="B790" t="s">
        <v>38</v>
      </c>
      <c r="C790" t="s">
        <v>49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12.77636</v>
      </c>
      <c r="H790">
        <v>12.77636</v>
      </c>
      <c r="I790">
        <v>76.956199999999995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12331</v>
      </c>
      <c r="P790" t="s">
        <v>60</v>
      </c>
      <c r="Q790" t="s">
        <v>58</v>
      </c>
    </row>
    <row r="791" spans="1:17" x14ac:dyDescent="0.25">
      <c r="A791" t="s">
        <v>30</v>
      </c>
      <c r="B791" t="s">
        <v>38</v>
      </c>
      <c r="C791" t="s">
        <v>49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0.22137709999999999</v>
      </c>
      <c r="H791">
        <v>0.22137699999999999</v>
      </c>
      <c r="I791">
        <v>76.673699999999997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23026</v>
      </c>
      <c r="P791" t="s">
        <v>60</v>
      </c>
      <c r="Q791" t="s">
        <v>58</v>
      </c>
    </row>
    <row r="792" spans="1:17" x14ac:dyDescent="0.25">
      <c r="A792" t="s">
        <v>28</v>
      </c>
      <c r="B792" t="s">
        <v>38</v>
      </c>
      <c r="C792" t="s">
        <v>49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0.94745749999999995</v>
      </c>
      <c r="H792">
        <v>0.94745740000000001</v>
      </c>
      <c r="I792">
        <v>76.673699999999997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23026</v>
      </c>
      <c r="P792" t="s">
        <v>60</v>
      </c>
      <c r="Q792" t="s">
        <v>58</v>
      </c>
    </row>
    <row r="793" spans="1:17" x14ac:dyDescent="0.25">
      <c r="A793" t="s">
        <v>29</v>
      </c>
      <c r="B793" t="s">
        <v>38</v>
      </c>
      <c r="C793" t="s">
        <v>49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0.78963930000000004</v>
      </c>
      <c r="H793">
        <v>0.78963930000000004</v>
      </c>
      <c r="I793">
        <v>76.673699999999997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23026</v>
      </c>
      <c r="P793" t="s">
        <v>60</v>
      </c>
      <c r="Q793" t="s">
        <v>58</v>
      </c>
    </row>
    <row r="794" spans="1:17" x14ac:dyDescent="0.25">
      <c r="A794" t="s">
        <v>43</v>
      </c>
      <c r="B794" t="s">
        <v>38</v>
      </c>
      <c r="C794" t="s">
        <v>49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21.81616</v>
      </c>
      <c r="H794">
        <v>21.81615</v>
      </c>
      <c r="I794">
        <v>76.673699999999997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23026</v>
      </c>
      <c r="P794" t="s">
        <v>60</v>
      </c>
      <c r="Q794" t="s">
        <v>58</v>
      </c>
    </row>
    <row r="795" spans="1:17" x14ac:dyDescent="0.25">
      <c r="A795" t="s">
        <v>30</v>
      </c>
      <c r="B795" t="s">
        <v>38</v>
      </c>
      <c r="C795" t="s">
        <v>50</v>
      </c>
      <c r="D795" t="s">
        <v>59</v>
      </c>
      <c r="E795">
        <v>10</v>
      </c>
      <c r="F795" t="str">
        <f t="shared" si="12"/>
        <v>Average Per Ton1-in-10June Monthly System Peak Day100% Cycling10</v>
      </c>
      <c r="G795">
        <v>0.1796015</v>
      </c>
      <c r="H795">
        <v>0.1796015</v>
      </c>
      <c r="I795">
        <v>76.099000000000004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10695</v>
      </c>
      <c r="P795" t="s">
        <v>60</v>
      </c>
      <c r="Q795" t="s">
        <v>58</v>
      </c>
    </row>
    <row r="796" spans="1:17" x14ac:dyDescent="0.25">
      <c r="A796" t="s">
        <v>28</v>
      </c>
      <c r="B796" t="s">
        <v>38</v>
      </c>
      <c r="C796" t="s">
        <v>50</v>
      </c>
      <c r="D796" t="s">
        <v>59</v>
      </c>
      <c r="E796">
        <v>10</v>
      </c>
      <c r="F796" t="str">
        <f t="shared" si="12"/>
        <v>Average Per Premise1-in-10June Monthly System Peak Day100% Cycling10</v>
      </c>
      <c r="G796">
        <v>0.80490839999999997</v>
      </c>
      <c r="H796">
        <v>0.80490839999999997</v>
      </c>
      <c r="I796">
        <v>76.099000000000004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10695</v>
      </c>
      <c r="P796" t="s">
        <v>60</v>
      </c>
      <c r="Q796" t="s">
        <v>58</v>
      </c>
    </row>
    <row r="797" spans="1:17" x14ac:dyDescent="0.25">
      <c r="A797" t="s">
        <v>29</v>
      </c>
      <c r="B797" t="s">
        <v>38</v>
      </c>
      <c r="C797" t="s">
        <v>50</v>
      </c>
      <c r="D797" t="s">
        <v>59</v>
      </c>
      <c r="E797">
        <v>10</v>
      </c>
      <c r="F797" t="str">
        <f t="shared" si="12"/>
        <v>Average Per Device1-in-10June Monthly System Peak Day100% Cycling10</v>
      </c>
      <c r="G797">
        <v>0.65191180000000004</v>
      </c>
      <c r="H797">
        <v>0.65191180000000004</v>
      </c>
      <c r="I797">
        <v>76.099000000000004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10695</v>
      </c>
      <c r="P797" t="s">
        <v>60</v>
      </c>
      <c r="Q797" t="s">
        <v>58</v>
      </c>
    </row>
    <row r="798" spans="1:17" x14ac:dyDescent="0.25">
      <c r="A798" t="s">
        <v>43</v>
      </c>
      <c r="B798" t="s">
        <v>38</v>
      </c>
      <c r="C798" t="s">
        <v>50</v>
      </c>
      <c r="D798" t="s">
        <v>59</v>
      </c>
      <c r="E798">
        <v>10</v>
      </c>
      <c r="F798" t="str">
        <f t="shared" si="12"/>
        <v>Aggregate1-in-10June Monthly System Peak Day100% Cycling10</v>
      </c>
      <c r="G798">
        <v>8.6084960000000006</v>
      </c>
      <c r="H798">
        <v>8.6084960000000006</v>
      </c>
      <c r="I798">
        <v>76.099000000000004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10695</v>
      </c>
      <c r="P798" t="s">
        <v>60</v>
      </c>
      <c r="Q798" t="s">
        <v>58</v>
      </c>
    </row>
    <row r="799" spans="1:17" x14ac:dyDescent="0.25">
      <c r="A799" t="s">
        <v>30</v>
      </c>
      <c r="B799" t="s">
        <v>38</v>
      </c>
      <c r="C799" t="s">
        <v>50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0.24491489999999999</v>
      </c>
      <c r="H799">
        <v>0.24491489999999999</v>
      </c>
      <c r="I799">
        <v>76.574700000000007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12331</v>
      </c>
      <c r="P799" t="s">
        <v>60</v>
      </c>
      <c r="Q799" t="s">
        <v>58</v>
      </c>
    </row>
    <row r="800" spans="1:17" x14ac:dyDescent="0.25">
      <c r="A800" t="s">
        <v>28</v>
      </c>
      <c r="B800" t="s">
        <v>38</v>
      </c>
      <c r="C800" t="s">
        <v>50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1.0053289999999999</v>
      </c>
      <c r="H800">
        <v>1.0053289999999999</v>
      </c>
      <c r="I800">
        <v>76.574700000000007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12331</v>
      </c>
      <c r="P800" t="s">
        <v>60</v>
      </c>
      <c r="Q800" t="s">
        <v>58</v>
      </c>
    </row>
    <row r="801" spans="1:17" x14ac:dyDescent="0.25">
      <c r="A801" t="s">
        <v>29</v>
      </c>
      <c r="B801" t="s">
        <v>38</v>
      </c>
      <c r="C801" t="s">
        <v>50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0.85950990000000005</v>
      </c>
      <c r="H801">
        <v>0.85950990000000005</v>
      </c>
      <c r="I801">
        <v>76.574700000000007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12331</v>
      </c>
      <c r="P801" t="s">
        <v>60</v>
      </c>
      <c r="Q801" t="s">
        <v>58</v>
      </c>
    </row>
    <row r="802" spans="1:17" x14ac:dyDescent="0.25">
      <c r="A802" t="s">
        <v>43</v>
      </c>
      <c r="B802" t="s">
        <v>38</v>
      </c>
      <c r="C802" t="s">
        <v>50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12.396710000000001</v>
      </c>
      <c r="H802">
        <v>12.396710000000001</v>
      </c>
      <c r="I802">
        <v>76.574700000000007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12331</v>
      </c>
      <c r="P802" t="s">
        <v>60</v>
      </c>
      <c r="Q802" t="s">
        <v>58</v>
      </c>
    </row>
    <row r="803" spans="1:17" x14ac:dyDescent="0.25">
      <c r="A803" t="s">
        <v>30</v>
      </c>
      <c r="B803" t="s">
        <v>38</v>
      </c>
      <c r="C803" t="s">
        <v>50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0.21457680000000001</v>
      </c>
      <c r="H803">
        <v>0.21457680000000001</v>
      </c>
      <c r="I803">
        <v>76.353700000000003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23026</v>
      </c>
      <c r="P803" t="s">
        <v>60</v>
      </c>
      <c r="Q803" t="s">
        <v>58</v>
      </c>
    </row>
    <row r="804" spans="1:17" x14ac:dyDescent="0.25">
      <c r="A804" t="s">
        <v>28</v>
      </c>
      <c r="B804" t="s">
        <v>38</v>
      </c>
      <c r="C804" t="s">
        <v>50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0.91835350000000004</v>
      </c>
      <c r="H804">
        <v>0.91835350000000004</v>
      </c>
      <c r="I804">
        <v>76.353700000000003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23026</v>
      </c>
      <c r="P804" t="s">
        <v>60</v>
      </c>
      <c r="Q804" t="s">
        <v>58</v>
      </c>
    </row>
    <row r="805" spans="1:17" x14ac:dyDescent="0.25">
      <c r="A805" t="s">
        <v>29</v>
      </c>
      <c r="B805" t="s">
        <v>38</v>
      </c>
      <c r="C805" t="s">
        <v>50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0.76538320000000004</v>
      </c>
      <c r="H805">
        <v>0.76538320000000004</v>
      </c>
      <c r="I805">
        <v>76.353700000000003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23026</v>
      </c>
      <c r="P805" t="s">
        <v>60</v>
      </c>
      <c r="Q805" t="s">
        <v>58</v>
      </c>
    </row>
    <row r="806" spans="1:17" x14ac:dyDescent="0.25">
      <c r="A806" t="s">
        <v>43</v>
      </c>
      <c r="B806" t="s">
        <v>38</v>
      </c>
      <c r="C806" t="s">
        <v>50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21.14601</v>
      </c>
      <c r="H806">
        <v>21.14601</v>
      </c>
      <c r="I806">
        <v>76.353700000000003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23026</v>
      </c>
      <c r="P806" t="s">
        <v>60</v>
      </c>
      <c r="Q806" t="s">
        <v>58</v>
      </c>
    </row>
    <row r="807" spans="1:17" x14ac:dyDescent="0.25">
      <c r="A807" t="s">
        <v>30</v>
      </c>
      <c r="B807" t="s">
        <v>38</v>
      </c>
      <c r="C807" t="s">
        <v>51</v>
      </c>
      <c r="D807" t="s">
        <v>59</v>
      </c>
      <c r="E807">
        <v>10</v>
      </c>
      <c r="F807" t="str">
        <f t="shared" si="12"/>
        <v>Average Per Ton1-in-10May Monthly System Peak Day100% Cycling10</v>
      </c>
      <c r="G807">
        <v>0.1806026</v>
      </c>
      <c r="H807">
        <v>0.1806026</v>
      </c>
      <c r="I807">
        <v>80.0304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10695</v>
      </c>
      <c r="P807" t="s">
        <v>60</v>
      </c>
      <c r="Q807" t="s">
        <v>58</v>
      </c>
    </row>
    <row r="808" spans="1:17" x14ac:dyDescent="0.25">
      <c r="A808" t="s">
        <v>28</v>
      </c>
      <c r="B808" t="s">
        <v>38</v>
      </c>
      <c r="C808" t="s">
        <v>51</v>
      </c>
      <c r="D808" t="s">
        <v>59</v>
      </c>
      <c r="E808">
        <v>10</v>
      </c>
      <c r="F808" t="str">
        <f t="shared" si="12"/>
        <v>Average Per Premise1-in-10May Monthly System Peak Day100% Cycling10</v>
      </c>
      <c r="G808">
        <v>0.80939539999999999</v>
      </c>
      <c r="H808">
        <v>0.80939539999999999</v>
      </c>
      <c r="I808">
        <v>80.0304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10695</v>
      </c>
      <c r="P808" t="s">
        <v>60</v>
      </c>
      <c r="Q808" t="s">
        <v>58</v>
      </c>
    </row>
    <row r="809" spans="1:17" x14ac:dyDescent="0.25">
      <c r="A809" t="s">
        <v>29</v>
      </c>
      <c r="B809" t="s">
        <v>38</v>
      </c>
      <c r="C809" t="s">
        <v>51</v>
      </c>
      <c r="D809" t="s">
        <v>59</v>
      </c>
      <c r="E809">
        <v>10</v>
      </c>
      <c r="F809" t="str">
        <f t="shared" si="12"/>
        <v>Average Per Device1-in-10May Monthly System Peak Day100% Cycling10</v>
      </c>
      <c r="G809">
        <v>0.65554590000000001</v>
      </c>
      <c r="H809">
        <v>0.65554590000000001</v>
      </c>
      <c r="I809">
        <v>80.0304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10695</v>
      </c>
      <c r="P809" t="s">
        <v>60</v>
      </c>
      <c r="Q809" t="s">
        <v>58</v>
      </c>
    </row>
    <row r="810" spans="1:17" x14ac:dyDescent="0.25">
      <c r="A810" t="s">
        <v>43</v>
      </c>
      <c r="B810" t="s">
        <v>38</v>
      </c>
      <c r="C810" t="s">
        <v>51</v>
      </c>
      <c r="D810" t="s">
        <v>59</v>
      </c>
      <c r="E810">
        <v>10</v>
      </c>
      <c r="F810" t="str">
        <f t="shared" si="12"/>
        <v>Aggregate1-in-10May Monthly System Peak Day100% Cycling10</v>
      </c>
      <c r="G810">
        <v>8.6564829999999997</v>
      </c>
      <c r="H810">
        <v>8.6564840000000007</v>
      </c>
      <c r="I810">
        <v>80.0304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10695</v>
      </c>
      <c r="P810" t="s">
        <v>60</v>
      </c>
      <c r="Q810" t="s">
        <v>58</v>
      </c>
    </row>
    <row r="811" spans="1:17" x14ac:dyDescent="0.25">
      <c r="A811" t="s">
        <v>30</v>
      </c>
      <c r="B811" t="s">
        <v>38</v>
      </c>
      <c r="C811" t="s">
        <v>51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0.246921</v>
      </c>
      <c r="H811">
        <v>0.246921</v>
      </c>
      <c r="I811">
        <v>80.806200000000004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12331</v>
      </c>
      <c r="P811" t="s">
        <v>60</v>
      </c>
      <c r="Q811" t="s">
        <v>58</v>
      </c>
    </row>
    <row r="812" spans="1:17" x14ac:dyDescent="0.25">
      <c r="A812" t="s">
        <v>28</v>
      </c>
      <c r="B812" t="s">
        <v>38</v>
      </c>
      <c r="C812" t="s">
        <v>51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1.0135639999999999</v>
      </c>
      <c r="H812">
        <v>1.0135639999999999</v>
      </c>
      <c r="I812">
        <v>80.806200000000004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12331</v>
      </c>
      <c r="P812" t="s">
        <v>60</v>
      </c>
      <c r="Q812" t="s">
        <v>58</v>
      </c>
    </row>
    <row r="813" spans="1:17" x14ac:dyDescent="0.25">
      <c r="A813" t="s">
        <v>29</v>
      </c>
      <c r="B813" t="s">
        <v>38</v>
      </c>
      <c r="C813" t="s">
        <v>51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0.86655009999999999</v>
      </c>
      <c r="H813">
        <v>0.86655009999999999</v>
      </c>
      <c r="I813">
        <v>80.806200000000004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12331</v>
      </c>
      <c r="P813" t="s">
        <v>60</v>
      </c>
      <c r="Q813" t="s">
        <v>58</v>
      </c>
    </row>
    <row r="814" spans="1:17" x14ac:dyDescent="0.25">
      <c r="A814" t="s">
        <v>43</v>
      </c>
      <c r="B814" t="s">
        <v>38</v>
      </c>
      <c r="C814" t="s">
        <v>51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12.498250000000001</v>
      </c>
      <c r="H814">
        <v>12.498250000000001</v>
      </c>
      <c r="I814">
        <v>80.806200000000004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12331</v>
      </c>
      <c r="P814" t="s">
        <v>60</v>
      </c>
      <c r="Q814" t="s">
        <v>58</v>
      </c>
    </row>
    <row r="815" spans="1:17" x14ac:dyDescent="0.25">
      <c r="A815" t="s">
        <v>30</v>
      </c>
      <c r="B815" t="s">
        <v>38</v>
      </c>
      <c r="C815" t="s">
        <v>51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0.21611610000000001</v>
      </c>
      <c r="H815">
        <v>0.21611610000000001</v>
      </c>
      <c r="I815">
        <v>80.445899999999995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23026</v>
      </c>
      <c r="P815" t="s">
        <v>60</v>
      </c>
      <c r="Q815" t="s">
        <v>58</v>
      </c>
    </row>
    <row r="816" spans="1:17" x14ac:dyDescent="0.25">
      <c r="A816" t="s">
        <v>28</v>
      </c>
      <c r="B816" t="s">
        <v>38</v>
      </c>
      <c r="C816" t="s">
        <v>51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0.92494149999999997</v>
      </c>
      <c r="H816">
        <v>0.92494149999999997</v>
      </c>
      <c r="I816">
        <v>80.445899999999995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23026</v>
      </c>
      <c r="P816" t="s">
        <v>60</v>
      </c>
      <c r="Q816" t="s">
        <v>58</v>
      </c>
    </row>
    <row r="817" spans="1:17" x14ac:dyDescent="0.25">
      <c r="A817" t="s">
        <v>29</v>
      </c>
      <c r="B817" t="s">
        <v>38</v>
      </c>
      <c r="C817" t="s">
        <v>51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0.77087380000000005</v>
      </c>
      <c r="H817">
        <v>0.7708739</v>
      </c>
      <c r="I817">
        <v>80.445899999999995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23026</v>
      </c>
      <c r="P817" t="s">
        <v>60</v>
      </c>
      <c r="Q817" t="s">
        <v>58</v>
      </c>
    </row>
    <row r="818" spans="1:17" x14ac:dyDescent="0.25">
      <c r="A818" t="s">
        <v>43</v>
      </c>
      <c r="B818" t="s">
        <v>38</v>
      </c>
      <c r="C818" t="s">
        <v>51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21.297699999999999</v>
      </c>
      <c r="H818">
        <v>21.297699999999999</v>
      </c>
      <c r="I818">
        <v>80.445899999999995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23026</v>
      </c>
      <c r="P818" t="s">
        <v>60</v>
      </c>
      <c r="Q818" t="s">
        <v>58</v>
      </c>
    </row>
    <row r="819" spans="1:17" x14ac:dyDescent="0.25">
      <c r="A819" t="s">
        <v>30</v>
      </c>
      <c r="B819" t="s">
        <v>38</v>
      </c>
      <c r="C819" t="s">
        <v>52</v>
      </c>
      <c r="D819" t="s">
        <v>59</v>
      </c>
      <c r="E819">
        <v>10</v>
      </c>
      <c r="F819" t="str">
        <f t="shared" si="12"/>
        <v>Average Per Ton1-in-10October Monthly System Peak Day100% Cycling10</v>
      </c>
      <c r="G819">
        <v>0.1928494</v>
      </c>
      <c r="H819">
        <v>0.1928494</v>
      </c>
      <c r="I819">
        <v>77.696600000000004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10695</v>
      </c>
      <c r="P819" t="s">
        <v>60</v>
      </c>
      <c r="Q819" t="s">
        <v>58</v>
      </c>
    </row>
    <row r="820" spans="1:17" x14ac:dyDescent="0.25">
      <c r="A820" t="s">
        <v>28</v>
      </c>
      <c r="B820" t="s">
        <v>38</v>
      </c>
      <c r="C820" t="s">
        <v>52</v>
      </c>
      <c r="D820" t="s">
        <v>59</v>
      </c>
      <c r="E820">
        <v>10</v>
      </c>
      <c r="F820" t="str">
        <f t="shared" si="12"/>
        <v>Average Per Premise1-in-10October Monthly System Peak Day100% Cycling10</v>
      </c>
      <c r="G820">
        <v>0.86428110000000002</v>
      </c>
      <c r="H820">
        <v>0.86428110000000002</v>
      </c>
      <c r="I820">
        <v>77.696600000000004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10695</v>
      </c>
      <c r="P820" t="s">
        <v>60</v>
      </c>
      <c r="Q820" t="s">
        <v>58</v>
      </c>
    </row>
    <row r="821" spans="1:17" x14ac:dyDescent="0.25">
      <c r="A821" t="s">
        <v>29</v>
      </c>
      <c r="B821" t="s">
        <v>38</v>
      </c>
      <c r="C821" t="s">
        <v>52</v>
      </c>
      <c r="D821" t="s">
        <v>59</v>
      </c>
      <c r="E821">
        <v>10</v>
      </c>
      <c r="F821" t="str">
        <f t="shared" si="12"/>
        <v>Average Per Device1-in-10October Monthly System Peak Day100% Cycling10</v>
      </c>
      <c r="G821">
        <v>0.69999889999999998</v>
      </c>
      <c r="H821">
        <v>0.69999900000000004</v>
      </c>
      <c r="I821">
        <v>77.696600000000004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10695</v>
      </c>
      <c r="P821" t="s">
        <v>60</v>
      </c>
      <c r="Q821" t="s">
        <v>58</v>
      </c>
    </row>
    <row r="822" spans="1:17" x14ac:dyDescent="0.25">
      <c r="A822" t="s">
        <v>43</v>
      </c>
      <c r="B822" t="s">
        <v>38</v>
      </c>
      <c r="C822" t="s">
        <v>52</v>
      </c>
      <c r="D822" t="s">
        <v>59</v>
      </c>
      <c r="E822">
        <v>10</v>
      </c>
      <c r="F822" t="str">
        <f t="shared" si="12"/>
        <v>Aggregate1-in-10October Monthly System Peak Day100% Cycling10</v>
      </c>
      <c r="G822">
        <v>9.2434860000000008</v>
      </c>
      <c r="H822">
        <v>9.2434860000000008</v>
      </c>
      <c r="I822">
        <v>77.696600000000004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10695</v>
      </c>
      <c r="P822" t="s">
        <v>60</v>
      </c>
      <c r="Q822" t="s">
        <v>58</v>
      </c>
    </row>
    <row r="823" spans="1:17" x14ac:dyDescent="0.25">
      <c r="A823" t="s">
        <v>30</v>
      </c>
      <c r="B823" t="s">
        <v>38</v>
      </c>
      <c r="C823" t="s">
        <v>52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0.26040410000000003</v>
      </c>
      <c r="H823">
        <v>0.26040410000000003</v>
      </c>
      <c r="I823">
        <v>78.384699999999995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12331</v>
      </c>
      <c r="P823" t="s">
        <v>60</v>
      </c>
      <c r="Q823" t="s">
        <v>58</v>
      </c>
    </row>
    <row r="824" spans="1:17" x14ac:dyDescent="0.25">
      <c r="A824" t="s">
        <v>28</v>
      </c>
      <c r="B824" t="s">
        <v>38</v>
      </c>
      <c r="C824" t="s">
        <v>52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1.0689090000000001</v>
      </c>
      <c r="H824">
        <v>1.0689090000000001</v>
      </c>
      <c r="I824">
        <v>78.384699999999995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12331</v>
      </c>
      <c r="P824" t="s">
        <v>60</v>
      </c>
      <c r="Q824" t="s">
        <v>58</v>
      </c>
    </row>
    <row r="825" spans="1:17" x14ac:dyDescent="0.25">
      <c r="A825" t="s">
        <v>29</v>
      </c>
      <c r="B825" t="s">
        <v>38</v>
      </c>
      <c r="C825" t="s">
        <v>52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0.91386789999999996</v>
      </c>
      <c r="H825">
        <v>0.91386789999999996</v>
      </c>
      <c r="I825">
        <v>78.384699999999995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12331</v>
      </c>
      <c r="P825" t="s">
        <v>60</v>
      </c>
      <c r="Q825" t="s">
        <v>58</v>
      </c>
    </row>
    <row r="826" spans="1:17" x14ac:dyDescent="0.25">
      <c r="A826" t="s">
        <v>43</v>
      </c>
      <c r="B826" t="s">
        <v>38</v>
      </c>
      <c r="C826" t="s">
        <v>52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13.180720000000001</v>
      </c>
      <c r="H826">
        <v>13.180720000000001</v>
      </c>
      <c r="I826">
        <v>78.384699999999995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12331</v>
      </c>
      <c r="P826" t="s">
        <v>60</v>
      </c>
      <c r="Q826" t="s">
        <v>58</v>
      </c>
    </row>
    <row r="827" spans="1:17" x14ac:dyDescent="0.25">
      <c r="A827" t="s">
        <v>30</v>
      </c>
      <c r="B827" t="s">
        <v>38</v>
      </c>
      <c r="C827" t="s">
        <v>52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0.2290249</v>
      </c>
      <c r="H827">
        <v>0.2290249</v>
      </c>
      <c r="I827">
        <v>78.065100000000001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23026</v>
      </c>
      <c r="P827" t="s">
        <v>60</v>
      </c>
      <c r="Q827" t="s">
        <v>58</v>
      </c>
    </row>
    <row r="828" spans="1:17" x14ac:dyDescent="0.25">
      <c r="A828" t="s">
        <v>28</v>
      </c>
      <c r="B828" t="s">
        <v>38</v>
      </c>
      <c r="C828" t="s">
        <v>52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0.98018919999999998</v>
      </c>
      <c r="H828">
        <v>0.98018919999999998</v>
      </c>
      <c r="I828">
        <v>78.065100000000001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23026</v>
      </c>
      <c r="P828" t="s">
        <v>60</v>
      </c>
      <c r="Q828" t="s">
        <v>58</v>
      </c>
    </row>
    <row r="829" spans="1:17" x14ac:dyDescent="0.25">
      <c r="A829" t="s">
        <v>29</v>
      </c>
      <c r="B829" t="s">
        <v>38</v>
      </c>
      <c r="C829" t="s">
        <v>52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0.8169189</v>
      </c>
      <c r="H829">
        <v>0.8169189</v>
      </c>
      <c r="I829">
        <v>78.065100000000001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23026</v>
      </c>
      <c r="P829" t="s">
        <v>60</v>
      </c>
      <c r="Q829" t="s">
        <v>58</v>
      </c>
    </row>
    <row r="830" spans="1:17" x14ac:dyDescent="0.25">
      <c r="A830" t="s">
        <v>43</v>
      </c>
      <c r="B830" t="s">
        <v>38</v>
      </c>
      <c r="C830" t="s">
        <v>52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22.569839999999999</v>
      </c>
      <c r="H830">
        <v>22.569839999999999</v>
      </c>
      <c r="I830">
        <v>78.065100000000001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23026</v>
      </c>
      <c r="P830" t="s">
        <v>60</v>
      </c>
      <c r="Q830" t="s">
        <v>58</v>
      </c>
    </row>
    <row r="831" spans="1:17" x14ac:dyDescent="0.25">
      <c r="A831" t="s">
        <v>30</v>
      </c>
      <c r="B831" t="s">
        <v>38</v>
      </c>
      <c r="C831" t="s">
        <v>53</v>
      </c>
      <c r="D831" t="s">
        <v>59</v>
      </c>
      <c r="E831">
        <v>10</v>
      </c>
      <c r="F831" t="str">
        <f t="shared" si="12"/>
        <v>Average Per Ton1-in-10September Monthly System Peak Day100% Cycling10</v>
      </c>
      <c r="G831">
        <v>0.2539091</v>
      </c>
      <c r="H831">
        <v>0.2539091</v>
      </c>
      <c r="I831">
        <v>86.941299999999998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10695</v>
      </c>
      <c r="P831" t="s">
        <v>60</v>
      </c>
      <c r="Q831" t="s">
        <v>58</v>
      </c>
    </row>
    <row r="832" spans="1:17" x14ac:dyDescent="0.25">
      <c r="A832" t="s">
        <v>28</v>
      </c>
      <c r="B832" t="s">
        <v>38</v>
      </c>
      <c r="C832" t="s">
        <v>53</v>
      </c>
      <c r="D832" t="s">
        <v>59</v>
      </c>
      <c r="E832">
        <v>10</v>
      </c>
      <c r="F832" t="str">
        <f t="shared" si="12"/>
        <v>Average Per Premise1-in-10September Monthly System Peak Day100% Cycling10</v>
      </c>
      <c r="G832">
        <v>1.1379280000000001</v>
      </c>
      <c r="H832">
        <v>1.1379280000000001</v>
      </c>
      <c r="I832">
        <v>86.941299999999998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10695</v>
      </c>
      <c r="P832" t="s">
        <v>60</v>
      </c>
      <c r="Q832" t="s">
        <v>58</v>
      </c>
    </row>
    <row r="833" spans="1:17" x14ac:dyDescent="0.25">
      <c r="A833" t="s">
        <v>29</v>
      </c>
      <c r="B833" t="s">
        <v>38</v>
      </c>
      <c r="C833" t="s">
        <v>53</v>
      </c>
      <c r="D833" t="s">
        <v>59</v>
      </c>
      <c r="E833">
        <v>10</v>
      </c>
      <c r="F833" t="str">
        <f t="shared" si="12"/>
        <v>Average Per Device1-in-10September Monthly System Peak Day100% Cycling10</v>
      </c>
      <c r="G833">
        <v>0.9216316</v>
      </c>
      <c r="H833">
        <v>0.92163150000000005</v>
      </c>
      <c r="I833">
        <v>86.941299999999998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10695</v>
      </c>
      <c r="P833" t="s">
        <v>60</v>
      </c>
      <c r="Q833" t="s">
        <v>58</v>
      </c>
    </row>
    <row r="834" spans="1:17" x14ac:dyDescent="0.25">
      <c r="A834" t="s">
        <v>43</v>
      </c>
      <c r="B834" t="s">
        <v>38</v>
      </c>
      <c r="C834" t="s">
        <v>53</v>
      </c>
      <c r="D834" t="s">
        <v>59</v>
      </c>
      <c r="E834">
        <v>10</v>
      </c>
      <c r="F834" t="str">
        <f t="shared" si="12"/>
        <v>Aggregate1-in-10September Monthly System Peak Day100% Cycling10</v>
      </c>
      <c r="G834">
        <v>12.17014</v>
      </c>
      <c r="H834">
        <v>12.17014</v>
      </c>
      <c r="I834">
        <v>86.941299999999998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10695</v>
      </c>
      <c r="P834" t="s">
        <v>60</v>
      </c>
      <c r="Q834" t="s">
        <v>58</v>
      </c>
    </row>
    <row r="835" spans="1:17" x14ac:dyDescent="0.25">
      <c r="A835" t="s">
        <v>30</v>
      </c>
      <c r="B835" t="s">
        <v>38</v>
      </c>
      <c r="C835" t="s">
        <v>53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0.33923740000000002</v>
      </c>
      <c r="H835">
        <v>0.33923740000000002</v>
      </c>
      <c r="I835">
        <v>87.896100000000004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12331</v>
      </c>
      <c r="P835" t="s">
        <v>60</v>
      </c>
      <c r="Q835" t="s">
        <v>58</v>
      </c>
    </row>
    <row r="836" spans="1:17" x14ac:dyDescent="0.25">
      <c r="A836" t="s">
        <v>28</v>
      </c>
      <c r="B836" t="s">
        <v>38</v>
      </c>
      <c r="C836" t="s">
        <v>53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1.3925050000000001</v>
      </c>
      <c r="H836">
        <v>1.3925050000000001</v>
      </c>
      <c r="I836">
        <v>87.896100000000004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12331</v>
      </c>
      <c r="P836" t="s">
        <v>60</v>
      </c>
      <c r="Q836" t="s">
        <v>58</v>
      </c>
    </row>
    <row r="837" spans="1:17" x14ac:dyDescent="0.25">
      <c r="A837" t="s">
        <v>29</v>
      </c>
      <c r="B837" t="s">
        <v>38</v>
      </c>
      <c r="C837" t="s">
        <v>53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1.1905269999999999</v>
      </c>
      <c r="H837">
        <v>1.1905269999999999</v>
      </c>
      <c r="I837">
        <v>87.896100000000004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12331</v>
      </c>
      <c r="P837" t="s">
        <v>60</v>
      </c>
      <c r="Q837" t="s">
        <v>58</v>
      </c>
    </row>
    <row r="838" spans="1:17" x14ac:dyDescent="0.25">
      <c r="A838" t="s">
        <v>43</v>
      </c>
      <c r="B838" t="s">
        <v>38</v>
      </c>
      <c r="C838" t="s">
        <v>53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17.17098</v>
      </c>
      <c r="H838">
        <v>17.17098</v>
      </c>
      <c r="I838">
        <v>87.896100000000004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12331</v>
      </c>
      <c r="P838" t="s">
        <v>60</v>
      </c>
      <c r="Q838" t="s">
        <v>58</v>
      </c>
    </row>
    <row r="839" spans="1:17" x14ac:dyDescent="0.25">
      <c r="A839" t="s">
        <v>30</v>
      </c>
      <c r="B839" t="s">
        <v>38</v>
      </c>
      <c r="C839" t="s">
        <v>53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0.29960239999999999</v>
      </c>
      <c r="H839">
        <v>0.29960239999999999</v>
      </c>
      <c r="I839">
        <v>87.452600000000004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23026</v>
      </c>
      <c r="P839" t="s">
        <v>60</v>
      </c>
      <c r="Q839" t="s">
        <v>58</v>
      </c>
    </row>
    <row r="840" spans="1:17" x14ac:dyDescent="0.25">
      <c r="A840" t="s">
        <v>28</v>
      </c>
      <c r="B840" t="s">
        <v>38</v>
      </c>
      <c r="C840" t="s">
        <v>53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1.282249</v>
      </c>
      <c r="H840">
        <v>1.282249</v>
      </c>
      <c r="I840">
        <v>87.452600000000004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23026</v>
      </c>
      <c r="P840" t="s">
        <v>60</v>
      </c>
      <c r="Q840" t="s">
        <v>58</v>
      </c>
    </row>
    <row r="841" spans="1:17" x14ac:dyDescent="0.25">
      <c r="A841" t="s">
        <v>29</v>
      </c>
      <c r="B841" t="s">
        <v>38</v>
      </c>
      <c r="C841" t="s">
        <v>53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1.068665</v>
      </c>
      <c r="H841">
        <v>1.068665</v>
      </c>
      <c r="I841">
        <v>87.452600000000004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23026</v>
      </c>
      <c r="P841" t="s">
        <v>60</v>
      </c>
      <c r="Q841" t="s">
        <v>58</v>
      </c>
    </row>
    <row r="842" spans="1:17" x14ac:dyDescent="0.25">
      <c r="A842" t="s">
        <v>43</v>
      </c>
      <c r="B842" t="s">
        <v>38</v>
      </c>
      <c r="C842" t="s">
        <v>53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29.525069999999999</v>
      </c>
      <c r="H842">
        <v>29.525069999999999</v>
      </c>
      <c r="I842">
        <v>87.452600000000004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23026</v>
      </c>
      <c r="P842" t="s">
        <v>60</v>
      </c>
      <c r="Q842" t="s">
        <v>58</v>
      </c>
    </row>
    <row r="843" spans="1:17" x14ac:dyDescent="0.25">
      <c r="A843" t="s">
        <v>30</v>
      </c>
      <c r="B843" t="s">
        <v>38</v>
      </c>
      <c r="C843" t="s">
        <v>48</v>
      </c>
      <c r="D843" t="s">
        <v>59</v>
      </c>
      <c r="E843">
        <v>11</v>
      </c>
      <c r="F843" t="str">
        <f t="shared" si="13"/>
        <v>Average Per Ton1-in-10August Monthly System Peak Day100% Cycling11</v>
      </c>
      <c r="G843">
        <v>0.24248120000000001</v>
      </c>
      <c r="H843">
        <v>0.24248120000000001</v>
      </c>
      <c r="I843">
        <v>84.109700000000004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10695</v>
      </c>
      <c r="P843" t="s">
        <v>60</v>
      </c>
      <c r="Q843" t="s">
        <v>58</v>
      </c>
    </row>
    <row r="844" spans="1:17" x14ac:dyDescent="0.25">
      <c r="A844" t="s">
        <v>28</v>
      </c>
      <c r="B844" t="s">
        <v>38</v>
      </c>
      <c r="C844" t="s">
        <v>48</v>
      </c>
      <c r="D844" t="s">
        <v>59</v>
      </c>
      <c r="E844">
        <v>11</v>
      </c>
      <c r="F844" t="str">
        <f t="shared" si="13"/>
        <v>Average Per Premise1-in-10August Monthly System Peak Day100% Cycling11</v>
      </c>
      <c r="G844">
        <v>1.086713</v>
      </c>
      <c r="H844">
        <v>1.086713</v>
      </c>
      <c r="I844">
        <v>84.109700000000004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10695</v>
      </c>
      <c r="P844" t="s">
        <v>60</v>
      </c>
      <c r="Q844" t="s">
        <v>58</v>
      </c>
    </row>
    <row r="845" spans="1:17" x14ac:dyDescent="0.25">
      <c r="A845" t="s">
        <v>29</v>
      </c>
      <c r="B845" t="s">
        <v>38</v>
      </c>
      <c r="C845" t="s">
        <v>48</v>
      </c>
      <c r="D845" t="s">
        <v>59</v>
      </c>
      <c r="E845">
        <v>11</v>
      </c>
      <c r="F845" t="str">
        <f t="shared" si="13"/>
        <v>Average Per Device1-in-10August Monthly System Peak Day100% Cycling11</v>
      </c>
      <c r="G845">
        <v>0.88015069999999995</v>
      </c>
      <c r="H845">
        <v>0.88015069999999995</v>
      </c>
      <c r="I845">
        <v>84.109700000000004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10695</v>
      </c>
      <c r="P845" t="s">
        <v>60</v>
      </c>
      <c r="Q845" t="s">
        <v>58</v>
      </c>
    </row>
    <row r="846" spans="1:17" x14ac:dyDescent="0.25">
      <c r="A846" t="s">
        <v>43</v>
      </c>
      <c r="B846" t="s">
        <v>38</v>
      </c>
      <c r="C846" t="s">
        <v>48</v>
      </c>
      <c r="D846" t="s">
        <v>59</v>
      </c>
      <c r="E846">
        <v>11</v>
      </c>
      <c r="F846" t="str">
        <f t="shared" si="13"/>
        <v>Aggregate1-in-10August Monthly System Peak Day100% Cycling11</v>
      </c>
      <c r="G846">
        <v>11.622389999999999</v>
      </c>
      <c r="H846">
        <v>11.622389999999999</v>
      </c>
      <c r="I846">
        <v>84.109700000000004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10695</v>
      </c>
      <c r="P846" t="s">
        <v>60</v>
      </c>
      <c r="Q846" t="s">
        <v>58</v>
      </c>
    </row>
    <row r="847" spans="1:17" x14ac:dyDescent="0.25">
      <c r="A847" t="s">
        <v>30</v>
      </c>
      <c r="B847" t="s">
        <v>38</v>
      </c>
      <c r="C847" t="s">
        <v>48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0.33830710000000003</v>
      </c>
      <c r="H847">
        <v>0.33830710000000003</v>
      </c>
      <c r="I847">
        <v>84.975700000000003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12331</v>
      </c>
      <c r="P847" t="s">
        <v>60</v>
      </c>
      <c r="Q847" t="s">
        <v>58</v>
      </c>
    </row>
    <row r="848" spans="1:17" x14ac:dyDescent="0.25">
      <c r="A848" t="s">
        <v>28</v>
      </c>
      <c r="B848" t="s">
        <v>38</v>
      </c>
      <c r="C848" t="s">
        <v>48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1.3886860000000001</v>
      </c>
      <c r="H848">
        <v>1.3886860000000001</v>
      </c>
      <c r="I848">
        <v>84.975700000000003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12331</v>
      </c>
      <c r="P848" t="s">
        <v>60</v>
      </c>
      <c r="Q848" t="s">
        <v>58</v>
      </c>
    </row>
    <row r="849" spans="1:17" x14ac:dyDescent="0.25">
      <c r="A849" t="s">
        <v>29</v>
      </c>
      <c r="B849" t="s">
        <v>38</v>
      </c>
      <c r="C849" t="s">
        <v>48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1.187262</v>
      </c>
      <c r="H849">
        <v>1.187262</v>
      </c>
      <c r="I849">
        <v>84.975700000000003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12331</v>
      </c>
      <c r="P849" t="s">
        <v>60</v>
      </c>
      <c r="Q849" t="s">
        <v>58</v>
      </c>
    </row>
    <row r="850" spans="1:17" x14ac:dyDescent="0.25">
      <c r="A850" t="s">
        <v>43</v>
      </c>
      <c r="B850" t="s">
        <v>38</v>
      </c>
      <c r="C850" t="s">
        <v>48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17.123889999999999</v>
      </c>
      <c r="H850">
        <v>17.123889999999999</v>
      </c>
      <c r="I850">
        <v>84.975700000000003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12331</v>
      </c>
      <c r="P850" t="s">
        <v>60</v>
      </c>
      <c r="Q850" t="s">
        <v>58</v>
      </c>
    </row>
    <row r="851" spans="1:17" x14ac:dyDescent="0.25">
      <c r="A851" t="s">
        <v>30</v>
      </c>
      <c r="B851" t="s">
        <v>38</v>
      </c>
      <c r="C851" t="s">
        <v>48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0.2937959</v>
      </c>
      <c r="H851">
        <v>0.2937959</v>
      </c>
      <c r="I851">
        <v>84.573400000000007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23026</v>
      </c>
      <c r="P851" t="s">
        <v>60</v>
      </c>
      <c r="Q851" t="s">
        <v>58</v>
      </c>
    </row>
    <row r="852" spans="1:17" x14ac:dyDescent="0.25">
      <c r="A852" t="s">
        <v>28</v>
      </c>
      <c r="B852" t="s">
        <v>38</v>
      </c>
      <c r="C852" t="s">
        <v>48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1.257398</v>
      </c>
      <c r="H852">
        <v>1.257398</v>
      </c>
      <c r="I852">
        <v>84.573400000000007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23026</v>
      </c>
      <c r="P852" t="s">
        <v>60</v>
      </c>
      <c r="Q852" t="s">
        <v>58</v>
      </c>
    </row>
    <row r="853" spans="1:17" x14ac:dyDescent="0.25">
      <c r="A853" t="s">
        <v>29</v>
      </c>
      <c r="B853" t="s">
        <v>38</v>
      </c>
      <c r="C853" t="s">
        <v>48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1.0479529999999999</v>
      </c>
      <c r="H853">
        <v>1.0479529999999999</v>
      </c>
      <c r="I853">
        <v>84.573400000000007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23026</v>
      </c>
      <c r="P853" t="s">
        <v>60</v>
      </c>
      <c r="Q853" t="s">
        <v>58</v>
      </c>
    </row>
    <row r="854" spans="1:17" x14ac:dyDescent="0.25">
      <c r="A854" t="s">
        <v>43</v>
      </c>
      <c r="B854" t="s">
        <v>38</v>
      </c>
      <c r="C854" t="s">
        <v>48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28.952860000000001</v>
      </c>
      <c r="H854">
        <v>28.952860000000001</v>
      </c>
      <c r="I854">
        <v>84.573400000000007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23026</v>
      </c>
      <c r="P854" t="s">
        <v>60</v>
      </c>
      <c r="Q854" t="s">
        <v>58</v>
      </c>
    </row>
    <row r="855" spans="1:17" x14ac:dyDescent="0.25">
      <c r="A855" t="s">
        <v>30</v>
      </c>
      <c r="B855" t="s">
        <v>38</v>
      </c>
      <c r="C855" t="s">
        <v>37</v>
      </c>
      <c r="D855" t="s">
        <v>59</v>
      </c>
      <c r="E855">
        <v>11</v>
      </c>
      <c r="F855" t="str">
        <f t="shared" si="13"/>
        <v>Average Per Ton1-in-10August Typical Event Day100% Cycling11</v>
      </c>
      <c r="G855">
        <v>0.23759620000000001</v>
      </c>
      <c r="H855">
        <v>0.23759620000000001</v>
      </c>
      <c r="I855">
        <v>84.039100000000005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10695</v>
      </c>
      <c r="P855" t="s">
        <v>60</v>
      </c>
      <c r="Q855" t="s">
        <v>58</v>
      </c>
    </row>
    <row r="856" spans="1:17" x14ac:dyDescent="0.25">
      <c r="A856" t="s">
        <v>28</v>
      </c>
      <c r="B856" t="s">
        <v>38</v>
      </c>
      <c r="C856" t="s">
        <v>37</v>
      </c>
      <c r="D856" t="s">
        <v>59</v>
      </c>
      <c r="E856">
        <v>11</v>
      </c>
      <c r="F856" t="str">
        <f t="shared" si="13"/>
        <v>Average Per Premise1-in-10August Typical Event Day100% Cycling11</v>
      </c>
      <c r="G856">
        <v>1.0648200000000001</v>
      </c>
      <c r="H856">
        <v>1.0648200000000001</v>
      </c>
      <c r="I856">
        <v>84.039100000000005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10695</v>
      </c>
      <c r="P856" t="s">
        <v>60</v>
      </c>
      <c r="Q856" t="s">
        <v>58</v>
      </c>
    </row>
    <row r="857" spans="1:17" x14ac:dyDescent="0.25">
      <c r="A857" t="s">
        <v>29</v>
      </c>
      <c r="B857" t="s">
        <v>38</v>
      </c>
      <c r="C857" t="s">
        <v>37</v>
      </c>
      <c r="D857" t="s">
        <v>59</v>
      </c>
      <c r="E857">
        <v>11</v>
      </c>
      <c r="F857" t="str">
        <f t="shared" si="13"/>
        <v>Average Per Device1-in-10August Typical Event Day100% Cycling11</v>
      </c>
      <c r="G857">
        <v>0.86241920000000005</v>
      </c>
      <c r="H857">
        <v>0.86241920000000005</v>
      </c>
      <c r="I857">
        <v>84.039100000000005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10695</v>
      </c>
      <c r="P857" t="s">
        <v>60</v>
      </c>
      <c r="Q857" t="s">
        <v>58</v>
      </c>
    </row>
    <row r="858" spans="1:17" x14ac:dyDescent="0.25">
      <c r="A858" t="s">
        <v>43</v>
      </c>
      <c r="B858" t="s">
        <v>38</v>
      </c>
      <c r="C858" t="s">
        <v>37</v>
      </c>
      <c r="D858" t="s">
        <v>59</v>
      </c>
      <c r="E858">
        <v>11</v>
      </c>
      <c r="F858" t="str">
        <f t="shared" si="13"/>
        <v>Aggregate1-in-10August Typical Event Day100% Cycling11</v>
      </c>
      <c r="G858">
        <v>11.388249999999999</v>
      </c>
      <c r="H858">
        <v>11.388249999999999</v>
      </c>
      <c r="I858">
        <v>84.039100000000005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10695</v>
      </c>
      <c r="P858" t="s">
        <v>60</v>
      </c>
      <c r="Q858" t="s">
        <v>58</v>
      </c>
    </row>
    <row r="859" spans="1:17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0.33245059999999999</v>
      </c>
      <c r="H859">
        <v>0.33245059999999999</v>
      </c>
      <c r="I859">
        <v>84.975300000000004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12331</v>
      </c>
      <c r="P859" t="s">
        <v>60</v>
      </c>
      <c r="Q859" t="s">
        <v>58</v>
      </c>
    </row>
    <row r="860" spans="1:17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1.364646</v>
      </c>
      <c r="H860">
        <v>1.364646</v>
      </c>
      <c r="I860">
        <v>84.975300000000004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12331</v>
      </c>
      <c r="P860" t="s">
        <v>60</v>
      </c>
      <c r="Q860" t="s">
        <v>58</v>
      </c>
    </row>
    <row r="861" spans="1:17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1.1667099999999999</v>
      </c>
      <c r="H861">
        <v>1.1667099999999999</v>
      </c>
      <c r="I861">
        <v>84.975300000000004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12331</v>
      </c>
      <c r="P861" t="s">
        <v>60</v>
      </c>
      <c r="Q861" t="s">
        <v>58</v>
      </c>
    </row>
    <row r="862" spans="1:17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16.827459999999999</v>
      </c>
      <c r="H862">
        <v>16.827459999999999</v>
      </c>
      <c r="I862">
        <v>84.975300000000004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12331</v>
      </c>
      <c r="P862" t="s">
        <v>60</v>
      </c>
      <c r="Q862" t="s">
        <v>58</v>
      </c>
    </row>
    <row r="863" spans="1:17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0.2883907</v>
      </c>
      <c r="H863">
        <v>0.2883907</v>
      </c>
      <c r="I863">
        <v>84.540499999999994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23026</v>
      </c>
      <c r="P863" t="s">
        <v>60</v>
      </c>
      <c r="Q863" t="s">
        <v>58</v>
      </c>
    </row>
    <row r="864" spans="1:17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1.2342649999999999</v>
      </c>
      <c r="H864">
        <v>1.2342649999999999</v>
      </c>
      <c r="I864">
        <v>84.540499999999994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23026</v>
      </c>
      <c r="P864" t="s">
        <v>60</v>
      </c>
      <c r="Q864" t="s">
        <v>58</v>
      </c>
    </row>
    <row r="865" spans="1:17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1.0286729999999999</v>
      </c>
      <c r="H865">
        <v>1.0286729999999999</v>
      </c>
      <c r="I865">
        <v>84.540499999999994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23026</v>
      </c>
      <c r="P865" t="s">
        <v>60</v>
      </c>
      <c r="Q865" t="s">
        <v>58</v>
      </c>
    </row>
    <row r="866" spans="1:17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28.420190000000002</v>
      </c>
      <c r="H866">
        <v>28.420190000000002</v>
      </c>
      <c r="I866">
        <v>84.540499999999994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23026</v>
      </c>
      <c r="P866" t="s">
        <v>60</v>
      </c>
      <c r="Q866" t="s">
        <v>58</v>
      </c>
    </row>
    <row r="867" spans="1:17" x14ac:dyDescent="0.25">
      <c r="A867" t="s">
        <v>30</v>
      </c>
      <c r="B867" t="s">
        <v>38</v>
      </c>
      <c r="C867" t="s">
        <v>49</v>
      </c>
      <c r="D867" t="s">
        <v>59</v>
      </c>
      <c r="E867">
        <v>11</v>
      </c>
      <c r="F867" t="str">
        <f t="shared" si="13"/>
        <v>Average Per Ton1-in-10July Monthly System Peak Day100% Cycling11</v>
      </c>
      <c r="G867">
        <v>0.21221419999999999</v>
      </c>
      <c r="H867">
        <v>0.21221429999999999</v>
      </c>
      <c r="I867">
        <v>78.094700000000003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10695</v>
      </c>
      <c r="P867" t="s">
        <v>60</v>
      </c>
      <c r="Q867" t="s">
        <v>58</v>
      </c>
    </row>
    <row r="868" spans="1:17" x14ac:dyDescent="0.25">
      <c r="A868" t="s">
        <v>28</v>
      </c>
      <c r="B868" t="s">
        <v>38</v>
      </c>
      <c r="C868" t="s">
        <v>49</v>
      </c>
      <c r="D868" t="s">
        <v>59</v>
      </c>
      <c r="E868">
        <v>11</v>
      </c>
      <c r="F868" t="str">
        <f t="shared" si="13"/>
        <v>Average Per Premise1-in-10July Monthly System Peak Day100% Cycling11</v>
      </c>
      <c r="G868">
        <v>0.95106710000000005</v>
      </c>
      <c r="H868">
        <v>0.95106710000000005</v>
      </c>
      <c r="I868">
        <v>78.094700000000003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10695</v>
      </c>
      <c r="P868" t="s">
        <v>60</v>
      </c>
      <c r="Q868" t="s">
        <v>58</v>
      </c>
    </row>
    <row r="869" spans="1:17" x14ac:dyDescent="0.25">
      <c r="A869" t="s">
        <v>29</v>
      </c>
      <c r="B869" t="s">
        <v>38</v>
      </c>
      <c r="C869" t="s">
        <v>49</v>
      </c>
      <c r="D869" t="s">
        <v>59</v>
      </c>
      <c r="E869">
        <v>11</v>
      </c>
      <c r="F869" t="str">
        <f t="shared" si="13"/>
        <v>Average Per Device1-in-10July Monthly System Peak Day100% Cycling11</v>
      </c>
      <c r="G869">
        <v>0.77028870000000005</v>
      </c>
      <c r="H869">
        <v>0.77028870000000005</v>
      </c>
      <c r="I869">
        <v>78.094700000000003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10695</v>
      </c>
      <c r="P869" t="s">
        <v>60</v>
      </c>
      <c r="Q869" t="s">
        <v>58</v>
      </c>
    </row>
    <row r="870" spans="1:17" x14ac:dyDescent="0.25">
      <c r="A870" t="s">
        <v>43</v>
      </c>
      <c r="B870" t="s">
        <v>38</v>
      </c>
      <c r="C870" t="s">
        <v>49</v>
      </c>
      <c r="D870" t="s">
        <v>59</v>
      </c>
      <c r="E870">
        <v>11</v>
      </c>
      <c r="F870" t="str">
        <f t="shared" si="13"/>
        <v>Aggregate1-in-10July Monthly System Peak Day100% Cycling11</v>
      </c>
      <c r="G870">
        <v>10.171659999999999</v>
      </c>
      <c r="H870">
        <v>10.171659999999999</v>
      </c>
      <c r="I870">
        <v>78.094700000000003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10695</v>
      </c>
      <c r="P870" t="s">
        <v>60</v>
      </c>
      <c r="Q870" t="s">
        <v>58</v>
      </c>
    </row>
    <row r="871" spans="1:17" x14ac:dyDescent="0.25">
      <c r="A871" t="s">
        <v>30</v>
      </c>
      <c r="B871" t="s">
        <v>38</v>
      </c>
      <c r="C871" t="s">
        <v>49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0.29916140000000002</v>
      </c>
      <c r="H871">
        <v>0.29916140000000002</v>
      </c>
      <c r="I871">
        <v>78.704599999999999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12331</v>
      </c>
      <c r="P871" t="s">
        <v>60</v>
      </c>
      <c r="Q871" t="s">
        <v>58</v>
      </c>
    </row>
    <row r="872" spans="1:17" x14ac:dyDescent="0.25">
      <c r="A872" t="s">
        <v>28</v>
      </c>
      <c r="B872" t="s">
        <v>38</v>
      </c>
      <c r="C872" t="s">
        <v>49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1.2280009999999999</v>
      </c>
      <c r="H872">
        <v>1.228</v>
      </c>
      <c r="I872">
        <v>78.704599999999999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12331</v>
      </c>
      <c r="P872" t="s">
        <v>60</v>
      </c>
      <c r="Q872" t="s">
        <v>58</v>
      </c>
    </row>
    <row r="873" spans="1:17" x14ac:dyDescent="0.25">
      <c r="A873" t="s">
        <v>29</v>
      </c>
      <c r="B873" t="s">
        <v>38</v>
      </c>
      <c r="C873" t="s">
        <v>49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1.049884</v>
      </c>
      <c r="H873">
        <v>1.049884</v>
      </c>
      <c r="I873">
        <v>78.704599999999999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12331</v>
      </c>
      <c r="P873" t="s">
        <v>60</v>
      </c>
      <c r="Q873" t="s">
        <v>58</v>
      </c>
    </row>
    <row r="874" spans="1:17" x14ac:dyDescent="0.25">
      <c r="A874" t="s">
        <v>43</v>
      </c>
      <c r="B874" t="s">
        <v>38</v>
      </c>
      <c r="C874" t="s">
        <v>49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15.142469999999999</v>
      </c>
      <c r="H874">
        <v>15.142469999999999</v>
      </c>
      <c r="I874">
        <v>78.704599999999999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12331</v>
      </c>
      <c r="P874" t="s">
        <v>60</v>
      </c>
      <c r="Q874" t="s">
        <v>58</v>
      </c>
    </row>
    <row r="875" spans="1:17" x14ac:dyDescent="0.25">
      <c r="A875" t="s">
        <v>30</v>
      </c>
      <c r="B875" t="s">
        <v>38</v>
      </c>
      <c r="C875" t="s">
        <v>49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0.25877450000000002</v>
      </c>
      <c r="H875">
        <v>0.25877440000000002</v>
      </c>
      <c r="I875">
        <v>78.421300000000002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23026</v>
      </c>
      <c r="P875" t="s">
        <v>60</v>
      </c>
      <c r="Q875" t="s">
        <v>58</v>
      </c>
    </row>
    <row r="876" spans="1:17" x14ac:dyDescent="0.25">
      <c r="A876" t="s">
        <v>28</v>
      </c>
      <c r="B876" t="s">
        <v>38</v>
      </c>
      <c r="C876" t="s">
        <v>49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1.1075120000000001</v>
      </c>
      <c r="H876">
        <v>1.1075120000000001</v>
      </c>
      <c r="I876">
        <v>78.421300000000002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23026</v>
      </c>
      <c r="P876" t="s">
        <v>60</v>
      </c>
      <c r="Q876" t="s">
        <v>58</v>
      </c>
    </row>
    <row r="877" spans="1:17" x14ac:dyDescent="0.25">
      <c r="A877" t="s">
        <v>29</v>
      </c>
      <c r="B877" t="s">
        <v>38</v>
      </c>
      <c r="C877" t="s">
        <v>49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0.92303369999999996</v>
      </c>
      <c r="H877">
        <v>0.92303369999999996</v>
      </c>
      <c r="I877">
        <v>78.421300000000002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23026</v>
      </c>
      <c r="P877" t="s">
        <v>60</v>
      </c>
      <c r="Q877" t="s">
        <v>58</v>
      </c>
    </row>
    <row r="878" spans="1:17" x14ac:dyDescent="0.25">
      <c r="A878" t="s">
        <v>43</v>
      </c>
      <c r="B878" t="s">
        <v>38</v>
      </c>
      <c r="C878" t="s">
        <v>49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25.501580000000001</v>
      </c>
      <c r="H878">
        <v>25.501580000000001</v>
      </c>
      <c r="I878">
        <v>78.421300000000002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23026</v>
      </c>
      <c r="P878" t="s">
        <v>60</v>
      </c>
      <c r="Q878" t="s">
        <v>58</v>
      </c>
    </row>
    <row r="879" spans="1:17" x14ac:dyDescent="0.25">
      <c r="A879" t="s">
        <v>30</v>
      </c>
      <c r="B879" t="s">
        <v>38</v>
      </c>
      <c r="C879" t="s">
        <v>50</v>
      </c>
      <c r="D879" t="s">
        <v>59</v>
      </c>
      <c r="E879">
        <v>11</v>
      </c>
      <c r="F879" t="str">
        <f t="shared" si="13"/>
        <v>Average Per Ton1-in-10June Monthly System Peak Day100% Cycling11</v>
      </c>
      <c r="G879">
        <v>0.20536180000000001</v>
      </c>
      <c r="H879">
        <v>0.20536180000000001</v>
      </c>
      <c r="I879">
        <v>81.382499999999993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10695</v>
      </c>
      <c r="P879" t="s">
        <v>60</v>
      </c>
      <c r="Q879" t="s">
        <v>58</v>
      </c>
    </row>
    <row r="880" spans="1:17" x14ac:dyDescent="0.25">
      <c r="A880" t="s">
        <v>28</v>
      </c>
      <c r="B880" t="s">
        <v>38</v>
      </c>
      <c r="C880" t="s">
        <v>50</v>
      </c>
      <c r="D880" t="s">
        <v>59</v>
      </c>
      <c r="E880">
        <v>11</v>
      </c>
      <c r="F880" t="str">
        <f t="shared" si="13"/>
        <v>Average Per Premise1-in-10June Monthly System Peak Day100% Cycling11</v>
      </c>
      <c r="G880">
        <v>0.92035679999999997</v>
      </c>
      <c r="H880">
        <v>0.92035679999999997</v>
      </c>
      <c r="I880">
        <v>81.382499999999993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10695</v>
      </c>
      <c r="P880" t="s">
        <v>60</v>
      </c>
      <c r="Q880" t="s">
        <v>58</v>
      </c>
    </row>
    <row r="881" spans="1:17" x14ac:dyDescent="0.25">
      <c r="A881" t="s">
        <v>29</v>
      </c>
      <c r="B881" t="s">
        <v>38</v>
      </c>
      <c r="C881" t="s">
        <v>50</v>
      </c>
      <c r="D881" t="s">
        <v>59</v>
      </c>
      <c r="E881">
        <v>11</v>
      </c>
      <c r="F881" t="str">
        <f t="shared" si="13"/>
        <v>Average Per Device1-in-10June Monthly System Peak Day100% Cycling11</v>
      </c>
      <c r="G881">
        <v>0.74541579999999996</v>
      </c>
      <c r="H881">
        <v>0.74541579999999996</v>
      </c>
      <c r="I881">
        <v>81.382499999999993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10695</v>
      </c>
      <c r="P881" t="s">
        <v>60</v>
      </c>
      <c r="Q881" t="s">
        <v>58</v>
      </c>
    </row>
    <row r="882" spans="1:17" x14ac:dyDescent="0.25">
      <c r="A882" t="s">
        <v>43</v>
      </c>
      <c r="B882" t="s">
        <v>38</v>
      </c>
      <c r="C882" t="s">
        <v>50</v>
      </c>
      <c r="D882" t="s">
        <v>59</v>
      </c>
      <c r="E882">
        <v>11</v>
      </c>
      <c r="F882" t="str">
        <f t="shared" si="13"/>
        <v>Aggregate1-in-10June Monthly System Peak Day100% Cycling11</v>
      </c>
      <c r="G882">
        <v>9.843216</v>
      </c>
      <c r="H882">
        <v>9.843216</v>
      </c>
      <c r="I882">
        <v>81.382499999999993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10695</v>
      </c>
      <c r="P882" t="s">
        <v>60</v>
      </c>
      <c r="Q882" t="s">
        <v>58</v>
      </c>
    </row>
    <row r="883" spans="1:17" x14ac:dyDescent="0.25">
      <c r="A883" t="s">
        <v>30</v>
      </c>
      <c r="B883" t="s">
        <v>38</v>
      </c>
      <c r="C883" t="s">
        <v>50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0.29027180000000002</v>
      </c>
      <c r="H883">
        <v>0.29027180000000002</v>
      </c>
      <c r="I883">
        <v>82.368399999999994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12331</v>
      </c>
      <c r="P883" t="s">
        <v>60</v>
      </c>
      <c r="Q883" t="s">
        <v>58</v>
      </c>
    </row>
    <row r="884" spans="1:17" x14ac:dyDescent="0.25">
      <c r="A884" t="s">
        <v>28</v>
      </c>
      <c r="B884" t="s">
        <v>38</v>
      </c>
      <c r="C884" t="s">
        <v>50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1.1915100000000001</v>
      </c>
      <c r="H884">
        <v>1.191511</v>
      </c>
      <c r="I884">
        <v>82.368399999999994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12331</v>
      </c>
      <c r="P884" t="s">
        <v>60</v>
      </c>
      <c r="Q884" t="s">
        <v>58</v>
      </c>
    </row>
    <row r="885" spans="1:17" x14ac:dyDescent="0.25">
      <c r="A885" t="s">
        <v>29</v>
      </c>
      <c r="B885" t="s">
        <v>38</v>
      </c>
      <c r="C885" t="s">
        <v>50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1.018686</v>
      </c>
      <c r="H885">
        <v>1.018686</v>
      </c>
      <c r="I885">
        <v>82.368399999999994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12331</v>
      </c>
      <c r="P885" t="s">
        <v>60</v>
      </c>
      <c r="Q885" t="s">
        <v>58</v>
      </c>
    </row>
    <row r="886" spans="1:17" x14ac:dyDescent="0.25">
      <c r="A886" t="s">
        <v>43</v>
      </c>
      <c r="B886" t="s">
        <v>38</v>
      </c>
      <c r="C886" t="s">
        <v>50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14.69252</v>
      </c>
      <c r="H886">
        <v>14.69252</v>
      </c>
      <c r="I886">
        <v>82.368399999999994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12331</v>
      </c>
      <c r="P886" t="s">
        <v>60</v>
      </c>
      <c r="Q886" t="s">
        <v>58</v>
      </c>
    </row>
    <row r="887" spans="1:17" x14ac:dyDescent="0.25">
      <c r="A887" t="s">
        <v>30</v>
      </c>
      <c r="B887" t="s">
        <v>38</v>
      </c>
      <c r="C887" t="s">
        <v>50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0.25083109999999997</v>
      </c>
      <c r="H887">
        <v>0.25083109999999997</v>
      </c>
      <c r="I887">
        <v>81.910499999999999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23026</v>
      </c>
      <c r="P887" t="s">
        <v>60</v>
      </c>
      <c r="Q887" t="s">
        <v>58</v>
      </c>
    </row>
    <row r="888" spans="1:17" x14ac:dyDescent="0.25">
      <c r="A888" t="s">
        <v>28</v>
      </c>
      <c r="B888" t="s">
        <v>38</v>
      </c>
      <c r="C888" t="s">
        <v>50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1.0735159999999999</v>
      </c>
      <c r="H888">
        <v>1.0735159999999999</v>
      </c>
      <c r="I888">
        <v>81.910499999999999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23026</v>
      </c>
      <c r="P888" t="s">
        <v>60</v>
      </c>
      <c r="Q888" t="s">
        <v>58</v>
      </c>
    </row>
    <row r="889" spans="1:17" x14ac:dyDescent="0.25">
      <c r="A889" t="s">
        <v>29</v>
      </c>
      <c r="B889" t="s">
        <v>38</v>
      </c>
      <c r="C889" t="s">
        <v>50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0.89470019999999995</v>
      </c>
      <c r="H889">
        <v>0.89470019999999995</v>
      </c>
      <c r="I889">
        <v>81.910499999999999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23026</v>
      </c>
      <c r="P889" t="s">
        <v>60</v>
      </c>
      <c r="Q889" t="s">
        <v>58</v>
      </c>
    </row>
    <row r="890" spans="1:17" x14ac:dyDescent="0.25">
      <c r="A890" t="s">
        <v>43</v>
      </c>
      <c r="B890" t="s">
        <v>38</v>
      </c>
      <c r="C890" t="s">
        <v>50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24.718779999999999</v>
      </c>
      <c r="H890">
        <v>24.718779999999999</v>
      </c>
      <c r="I890">
        <v>81.910499999999999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23026</v>
      </c>
      <c r="P890" t="s">
        <v>60</v>
      </c>
      <c r="Q890" t="s">
        <v>58</v>
      </c>
    </row>
    <row r="891" spans="1:17" x14ac:dyDescent="0.25">
      <c r="A891" t="s">
        <v>30</v>
      </c>
      <c r="B891" t="s">
        <v>38</v>
      </c>
      <c r="C891" t="s">
        <v>51</v>
      </c>
      <c r="D891" t="s">
        <v>59</v>
      </c>
      <c r="E891">
        <v>11</v>
      </c>
      <c r="F891" t="str">
        <f t="shared" si="13"/>
        <v>Average Per Ton1-in-10May Monthly System Peak Day100% Cycling11</v>
      </c>
      <c r="G891">
        <v>0.20650660000000001</v>
      </c>
      <c r="H891">
        <v>0.20650660000000001</v>
      </c>
      <c r="I891">
        <v>83.884799999999998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10695</v>
      </c>
      <c r="P891" t="s">
        <v>60</v>
      </c>
      <c r="Q891" t="s">
        <v>58</v>
      </c>
    </row>
    <row r="892" spans="1:17" x14ac:dyDescent="0.25">
      <c r="A892" t="s">
        <v>28</v>
      </c>
      <c r="B892" t="s">
        <v>38</v>
      </c>
      <c r="C892" t="s">
        <v>51</v>
      </c>
      <c r="D892" t="s">
        <v>59</v>
      </c>
      <c r="E892">
        <v>11</v>
      </c>
      <c r="F892" t="str">
        <f t="shared" si="13"/>
        <v>Average Per Premise1-in-10May Monthly System Peak Day100% Cycling11</v>
      </c>
      <c r="G892">
        <v>0.92548730000000001</v>
      </c>
      <c r="H892">
        <v>0.92548730000000001</v>
      </c>
      <c r="I892">
        <v>83.884799999999998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10695</v>
      </c>
      <c r="P892" t="s">
        <v>60</v>
      </c>
      <c r="Q892" t="s">
        <v>58</v>
      </c>
    </row>
    <row r="893" spans="1:17" x14ac:dyDescent="0.25">
      <c r="A893" t="s">
        <v>29</v>
      </c>
      <c r="B893" t="s">
        <v>38</v>
      </c>
      <c r="C893" t="s">
        <v>51</v>
      </c>
      <c r="D893" t="s">
        <v>59</v>
      </c>
      <c r="E893">
        <v>11</v>
      </c>
      <c r="F893" t="str">
        <f t="shared" si="13"/>
        <v>Average Per Device1-in-10May Monthly System Peak Day100% Cycling11</v>
      </c>
      <c r="G893">
        <v>0.74957110000000005</v>
      </c>
      <c r="H893">
        <v>0.74957110000000005</v>
      </c>
      <c r="I893">
        <v>83.884799999999998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10695</v>
      </c>
      <c r="P893" t="s">
        <v>60</v>
      </c>
      <c r="Q893" t="s">
        <v>58</v>
      </c>
    </row>
    <row r="894" spans="1:17" x14ac:dyDescent="0.25">
      <c r="A894" t="s">
        <v>43</v>
      </c>
      <c r="B894" t="s">
        <v>38</v>
      </c>
      <c r="C894" t="s">
        <v>51</v>
      </c>
      <c r="D894" t="s">
        <v>59</v>
      </c>
      <c r="E894">
        <v>11</v>
      </c>
      <c r="F894" t="str">
        <f t="shared" si="13"/>
        <v>Aggregate1-in-10May Monthly System Peak Day100% Cycling11</v>
      </c>
      <c r="G894">
        <v>9.8980859999999993</v>
      </c>
      <c r="H894">
        <v>9.8980870000000003</v>
      </c>
      <c r="I894">
        <v>83.884799999999998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10695</v>
      </c>
      <c r="P894" t="s">
        <v>60</v>
      </c>
      <c r="Q894" t="s">
        <v>58</v>
      </c>
    </row>
    <row r="895" spans="1:17" x14ac:dyDescent="0.25">
      <c r="A895" t="s">
        <v>30</v>
      </c>
      <c r="B895" t="s">
        <v>38</v>
      </c>
      <c r="C895" t="s">
        <v>51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0.2926494</v>
      </c>
      <c r="H895">
        <v>0.2926494</v>
      </c>
      <c r="I895">
        <v>84.869500000000002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12331</v>
      </c>
      <c r="P895" t="s">
        <v>60</v>
      </c>
      <c r="Q895" t="s">
        <v>58</v>
      </c>
    </row>
    <row r="896" spans="1:17" x14ac:dyDescent="0.25">
      <c r="A896" t="s">
        <v>28</v>
      </c>
      <c r="B896" t="s">
        <v>38</v>
      </c>
      <c r="C896" t="s">
        <v>51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1.2012700000000001</v>
      </c>
      <c r="H896">
        <v>1.2012700000000001</v>
      </c>
      <c r="I896">
        <v>84.869500000000002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12331</v>
      </c>
      <c r="P896" t="s">
        <v>60</v>
      </c>
      <c r="Q896" t="s">
        <v>58</v>
      </c>
    </row>
    <row r="897" spans="1:17" x14ac:dyDescent="0.25">
      <c r="A897" t="s">
        <v>29</v>
      </c>
      <c r="B897" t="s">
        <v>38</v>
      </c>
      <c r="C897" t="s">
        <v>51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1.027031</v>
      </c>
      <c r="H897">
        <v>1.027031</v>
      </c>
      <c r="I897">
        <v>84.869500000000002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12331</v>
      </c>
      <c r="P897" t="s">
        <v>60</v>
      </c>
      <c r="Q897" t="s">
        <v>58</v>
      </c>
    </row>
    <row r="898" spans="1:17" x14ac:dyDescent="0.25">
      <c r="A898" t="s">
        <v>43</v>
      </c>
      <c r="B898" t="s">
        <v>38</v>
      </c>
      <c r="C898" t="s">
        <v>51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14.812860000000001</v>
      </c>
      <c r="H898">
        <v>14.812860000000001</v>
      </c>
      <c r="I898">
        <v>84.869500000000002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12331</v>
      </c>
      <c r="P898" t="s">
        <v>60</v>
      </c>
      <c r="Q898" t="s">
        <v>58</v>
      </c>
    </row>
    <row r="899" spans="1:17" x14ac:dyDescent="0.25">
      <c r="A899" t="s">
        <v>30</v>
      </c>
      <c r="B899" t="s">
        <v>38</v>
      </c>
      <c r="C899" t="s">
        <v>51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0.25263609999999997</v>
      </c>
      <c r="H899">
        <v>0.25263609999999997</v>
      </c>
      <c r="I899">
        <v>84.412099999999995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23026</v>
      </c>
      <c r="P899" t="s">
        <v>60</v>
      </c>
      <c r="Q899" t="s">
        <v>58</v>
      </c>
    </row>
    <row r="900" spans="1:17" x14ac:dyDescent="0.25">
      <c r="A900" t="s">
        <v>28</v>
      </c>
      <c r="B900" t="s">
        <v>38</v>
      </c>
      <c r="C900" t="s">
        <v>51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1.0812409999999999</v>
      </c>
      <c r="H900">
        <v>1.0812409999999999</v>
      </c>
      <c r="I900">
        <v>84.412099999999995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23026</v>
      </c>
      <c r="P900" t="s">
        <v>60</v>
      </c>
      <c r="Q900" t="s">
        <v>58</v>
      </c>
    </row>
    <row r="901" spans="1:17" x14ac:dyDescent="0.25">
      <c r="A901" t="s">
        <v>29</v>
      </c>
      <c r="B901" t="s">
        <v>38</v>
      </c>
      <c r="C901" t="s">
        <v>51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0.90113849999999995</v>
      </c>
      <c r="H901">
        <v>0.90113840000000001</v>
      </c>
      <c r="I901">
        <v>84.412099999999995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23026</v>
      </c>
      <c r="P901" t="s">
        <v>60</v>
      </c>
      <c r="Q901" t="s">
        <v>58</v>
      </c>
    </row>
    <row r="902" spans="1:17" x14ac:dyDescent="0.25">
      <c r="A902" t="s">
        <v>43</v>
      </c>
      <c r="B902" t="s">
        <v>38</v>
      </c>
      <c r="C902" t="s">
        <v>51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24.896650000000001</v>
      </c>
      <c r="H902">
        <v>24.896650000000001</v>
      </c>
      <c r="I902">
        <v>84.412099999999995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23026</v>
      </c>
      <c r="P902" t="s">
        <v>60</v>
      </c>
      <c r="Q902" t="s">
        <v>58</v>
      </c>
    </row>
    <row r="903" spans="1:17" x14ac:dyDescent="0.25">
      <c r="A903" t="s">
        <v>30</v>
      </c>
      <c r="B903" t="s">
        <v>38</v>
      </c>
      <c r="C903" t="s">
        <v>52</v>
      </c>
      <c r="D903" t="s">
        <v>59</v>
      </c>
      <c r="E903">
        <v>11</v>
      </c>
      <c r="F903" t="str">
        <f t="shared" si="14"/>
        <v>Average Per Ton1-in-10October Monthly System Peak Day100% Cycling11</v>
      </c>
      <c r="G903">
        <v>0.22050990000000001</v>
      </c>
      <c r="H903">
        <v>0.22050990000000001</v>
      </c>
      <c r="I903">
        <v>81.784999999999997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10695</v>
      </c>
      <c r="P903" t="s">
        <v>60</v>
      </c>
      <c r="Q903" t="s">
        <v>58</v>
      </c>
    </row>
    <row r="904" spans="1:17" x14ac:dyDescent="0.25">
      <c r="A904" t="s">
        <v>28</v>
      </c>
      <c r="B904" t="s">
        <v>38</v>
      </c>
      <c r="C904" t="s">
        <v>52</v>
      </c>
      <c r="D904" t="s">
        <v>59</v>
      </c>
      <c r="E904">
        <v>11</v>
      </c>
      <c r="F904" t="str">
        <f t="shared" si="14"/>
        <v>Average Per Premise1-in-10October Monthly System Peak Day100% Cycling11</v>
      </c>
      <c r="G904">
        <v>0.98824529999999999</v>
      </c>
      <c r="H904">
        <v>0.98824529999999999</v>
      </c>
      <c r="I904">
        <v>81.784999999999997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10695</v>
      </c>
      <c r="P904" t="s">
        <v>60</v>
      </c>
      <c r="Q904" t="s">
        <v>58</v>
      </c>
    </row>
    <row r="905" spans="1:17" x14ac:dyDescent="0.25">
      <c r="A905" t="s">
        <v>29</v>
      </c>
      <c r="B905" t="s">
        <v>38</v>
      </c>
      <c r="C905" t="s">
        <v>52</v>
      </c>
      <c r="D905" t="s">
        <v>59</v>
      </c>
      <c r="E905">
        <v>11</v>
      </c>
      <c r="F905" t="str">
        <f t="shared" si="14"/>
        <v>Average Per Device1-in-10October Monthly System Peak Day100% Cycling11</v>
      </c>
      <c r="G905">
        <v>0.80040009999999995</v>
      </c>
      <c r="H905">
        <v>0.80040009999999995</v>
      </c>
      <c r="I905">
        <v>81.784999999999997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10695</v>
      </c>
      <c r="P905" t="s">
        <v>60</v>
      </c>
      <c r="Q905" t="s">
        <v>58</v>
      </c>
    </row>
    <row r="906" spans="1:17" x14ac:dyDescent="0.25">
      <c r="A906" t="s">
        <v>43</v>
      </c>
      <c r="B906" t="s">
        <v>38</v>
      </c>
      <c r="C906" t="s">
        <v>52</v>
      </c>
      <c r="D906" t="s">
        <v>59</v>
      </c>
      <c r="E906">
        <v>11</v>
      </c>
      <c r="F906" t="str">
        <f t="shared" si="14"/>
        <v>Aggregate1-in-10October Monthly System Peak Day100% Cycling11</v>
      </c>
      <c r="G906">
        <v>10.569279999999999</v>
      </c>
      <c r="H906">
        <v>10.569279999999999</v>
      </c>
      <c r="I906">
        <v>81.784999999999997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10695</v>
      </c>
      <c r="P906" t="s">
        <v>60</v>
      </c>
      <c r="Q906" t="s">
        <v>58</v>
      </c>
    </row>
    <row r="907" spans="1:17" x14ac:dyDescent="0.25">
      <c r="A907" t="s">
        <v>30</v>
      </c>
      <c r="B907" t="s">
        <v>38</v>
      </c>
      <c r="C907" t="s">
        <v>52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0.3086295</v>
      </c>
      <c r="H907">
        <v>0.3086295</v>
      </c>
      <c r="I907">
        <v>82.558400000000006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12331</v>
      </c>
      <c r="P907" t="s">
        <v>60</v>
      </c>
      <c r="Q907" t="s">
        <v>58</v>
      </c>
    </row>
    <row r="908" spans="1:17" x14ac:dyDescent="0.25">
      <c r="A908" t="s">
        <v>28</v>
      </c>
      <c r="B908" t="s">
        <v>38</v>
      </c>
      <c r="C908" t="s">
        <v>52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1.2668649999999999</v>
      </c>
      <c r="H908">
        <v>1.2668649999999999</v>
      </c>
      <c r="I908">
        <v>82.558400000000006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12331</v>
      </c>
      <c r="P908" t="s">
        <v>60</v>
      </c>
      <c r="Q908" t="s">
        <v>58</v>
      </c>
    </row>
    <row r="909" spans="1:17" x14ac:dyDescent="0.25">
      <c r="A909" t="s">
        <v>29</v>
      </c>
      <c r="B909" t="s">
        <v>38</v>
      </c>
      <c r="C909" t="s">
        <v>52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1.0831109999999999</v>
      </c>
      <c r="H909">
        <v>1.0831109999999999</v>
      </c>
      <c r="I909">
        <v>82.558400000000006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12331</v>
      </c>
      <c r="P909" t="s">
        <v>60</v>
      </c>
      <c r="Q909" t="s">
        <v>58</v>
      </c>
    </row>
    <row r="910" spans="1:17" x14ac:dyDescent="0.25">
      <c r="A910" t="s">
        <v>43</v>
      </c>
      <c r="B910" t="s">
        <v>38</v>
      </c>
      <c r="C910" t="s">
        <v>52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15.62172</v>
      </c>
      <c r="H910">
        <v>15.62172</v>
      </c>
      <c r="I910">
        <v>82.558400000000006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12331</v>
      </c>
      <c r="P910" t="s">
        <v>60</v>
      </c>
      <c r="Q910" t="s">
        <v>58</v>
      </c>
    </row>
    <row r="911" spans="1:17" x14ac:dyDescent="0.25">
      <c r="A911" t="s">
        <v>30</v>
      </c>
      <c r="B911" t="s">
        <v>38</v>
      </c>
      <c r="C911" t="s">
        <v>52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0.26769799999999999</v>
      </c>
      <c r="H911">
        <v>0.26769799999999999</v>
      </c>
      <c r="I911">
        <v>82.199100000000001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23026</v>
      </c>
      <c r="P911" t="s">
        <v>60</v>
      </c>
      <c r="Q911" t="s">
        <v>58</v>
      </c>
    </row>
    <row r="912" spans="1:17" x14ac:dyDescent="0.25">
      <c r="A912" t="s">
        <v>28</v>
      </c>
      <c r="B912" t="s">
        <v>38</v>
      </c>
      <c r="C912" t="s">
        <v>52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1.1457029999999999</v>
      </c>
      <c r="H912">
        <v>1.1457029999999999</v>
      </c>
      <c r="I912">
        <v>82.199100000000001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23026</v>
      </c>
      <c r="P912" t="s">
        <v>60</v>
      </c>
      <c r="Q912" t="s">
        <v>58</v>
      </c>
    </row>
    <row r="913" spans="1:17" x14ac:dyDescent="0.25">
      <c r="A913" t="s">
        <v>29</v>
      </c>
      <c r="B913" t="s">
        <v>38</v>
      </c>
      <c r="C913" t="s">
        <v>52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0.95486340000000003</v>
      </c>
      <c r="H913">
        <v>0.95486340000000003</v>
      </c>
      <c r="I913">
        <v>82.199100000000001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23026</v>
      </c>
      <c r="P913" t="s">
        <v>60</v>
      </c>
      <c r="Q913" t="s">
        <v>58</v>
      </c>
    </row>
    <row r="914" spans="1:17" x14ac:dyDescent="0.25">
      <c r="A914" t="s">
        <v>43</v>
      </c>
      <c r="B914" t="s">
        <v>38</v>
      </c>
      <c r="C914" t="s">
        <v>52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26.380970000000001</v>
      </c>
      <c r="H914">
        <v>26.380970000000001</v>
      </c>
      <c r="I914">
        <v>82.199100000000001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23026</v>
      </c>
      <c r="P914" t="s">
        <v>60</v>
      </c>
      <c r="Q914" t="s">
        <v>58</v>
      </c>
    </row>
    <row r="915" spans="1:17" x14ac:dyDescent="0.25">
      <c r="A915" t="s">
        <v>30</v>
      </c>
      <c r="B915" t="s">
        <v>38</v>
      </c>
      <c r="C915" t="s">
        <v>53</v>
      </c>
      <c r="D915" t="s">
        <v>59</v>
      </c>
      <c r="E915">
        <v>11</v>
      </c>
      <c r="F915" t="str">
        <f t="shared" si="14"/>
        <v>Average Per Ton1-in-10September Monthly System Peak Day100% Cycling11</v>
      </c>
      <c r="G915">
        <v>0.29032740000000001</v>
      </c>
      <c r="H915">
        <v>0.29032740000000001</v>
      </c>
      <c r="I915">
        <v>92.569599999999994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10695</v>
      </c>
      <c r="P915" t="s">
        <v>60</v>
      </c>
      <c r="Q915" t="s">
        <v>58</v>
      </c>
    </row>
    <row r="916" spans="1:17" x14ac:dyDescent="0.25">
      <c r="A916" t="s">
        <v>28</v>
      </c>
      <c r="B916" t="s">
        <v>38</v>
      </c>
      <c r="C916" t="s">
        <v>53</v>
      </c>
      <c r="D916" t="s">
        <v>59</v>
      </c>
      <c r="E916">
        <v>11</v>
      </c>
      <c r="F916" t="str">
        <f t="shared" si="14"/>
        <v>Average Per Premise1-in-10September Monthly System Peak Day100% Cycling11</v>
      </c>
      <c r="G916">
        <v>1.301142</v>
      </c>
      <c r="H916">
        <v>1.301142</v>
      </c>
      <c r="I916">
        <v>92.569599999999994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10695</v>
      </c>
      <c r="P916" t="s">
        <v>60</v>
      </c>
      <c r="Q916" t="s">
        <v>58</v>
      </c>
    </row>
    <row r="917" spans="1:17" x14ac:dyDescent="0.25">
      <c r="A917" t="s">
        <v>29</v>
      </c>
      <c r="B917" t="s">
        <v>38</v>
      </c>
      <c r="C917" t="s">
        <v>53</v>
      </c>
      <c r="D917" t="s">
        <v>59</v>
      </c>
      <c r="E917">
        <v>11</v>
      </c>
      <c r="F917" t="str">
        <f t="shared" si="14"/>
        <v>Average Per Device1-in-10September Monthly System Peak Day100% Cycling11</v>
      </c>
      <c r="G917">
        <v>1.053822</v>
      </c>
      <c r="H917">
        <v>1.053822</v>
      </c>
      <c r="I917">
        <v>92.569599999999994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10695</v>
      </c>
      <c r="P917" t="s">
        <v>60</v>
      </c>
      <c r="Q917" t="s">
        <v>58</v>
      </c>
    </row>
    <row r="918" spans="1:17" x14ac:dyDescent="0.25">
      <c r="A918" t="s">
        <v>43</v>
      </c>
      <c r="B918" t="s">
        <v>38</v>
      </c>
      <c r="C918" t="s">
        <v>53</v>
      </c>
      <c r="D918" t="s">
        <v>59</v>
      </c>
      <c r="E918">
        <v>11</v>
      </c>
      <c r="F918" t="str">
        <f t="shared" si="14"/>
        <v>Aggregate1-in-10September Monthly System Peak Day100% Cycling11</v>
      </c>
      <c r="G918">
        <v>13.915710000000001</v>
      </c>
      <c r="H918">
        <v>13.915710000000001</v>
      </c>
      <c r="I918">
        <v>92.569599999999994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10695</v>
      </c>
      <c r="P918" t="s">
        <v>60</v>
      </c>
      <c r="Q918" t="s">
        <v>58</v>
      </c>
    </row>
    <row r="919" spans="1:17" x14ac:dyDescent="0.25">
      <c r="A919" t="s">
        <v>30</v>
      </c>
      <c r="B919" t="s">
        <v>38</v>
      </c>
      <c r="C919" t="s">
        <v>53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0.40206239999999999</v>
      </c>
      <c r="H919">
        <v>0.40206239999999999</v>
      </c>
      <c r="I919">
        <v>93.852599999999995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12331</v>
      </c>
      <c r="P919" t="s">
        <v>60</v>
      </c>
      <c r="Q919" t="s">
        <v>58</v>
      </c>
    </row>
    <row r="920" spans="1:17" x14ac:dyDescent="0.25">
      <c r="A920" t="s">
        <v>28</v>
      </c>
      <c r="B920" t="s">
        <v>38</v>
      </c>
      <c r="C920" t="s">
        <v>53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1.6503890000000001</v>
      </c>
      <c r="H920">
        <v>1.6503890000000001</v>
      </c>
      <c r="I920">
        <v>93.852599999999995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12331</v>
      </c>
      <c r="P920" t="s">
        <v>60</v>
      </c>
      <c r="Q920" t="s">
        <v>58</v>
      </c>
    </row>
    <row r="921" spans="1:17" x14ac:dyDescent="0.25">
      <c r="A921" t="s">
        <v>29</v>
      </c>
      <c r="B921" t="s">
        <v>38</v>
      </c>
      <c r="C921" t="s">
        <v>53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1.4110069999999999</v>
      </c>
      <c r="H921">
        <v>1.4110069999999999</v>
      </c>
      <c r="I921">
        <v>93.852599999999995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12331</v>
      </c>
      <c r="P921" t="s">
        <v>60</v>
      </c>
      <c r="Q921" t="s">
        <v>58</v>
      </c>
    </row>
    <row r="922" spans="1:17" x14ac:dyDescent="0.25">
      <c r="A922" t="s">
        <v>43</v>
      </c>
      <c r="B922" t="s">
        <v>38</v>
      </c>
      <c r="C922" t="s">
        <v>53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20.350950000000001</v>
      </c>
      <c r="H922">
        <v>20.350950000000001</v>
      </c>
      <c r="I922">
        <v>93.852599999999995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12331</v>
      </c>
      <c r="P922" t="s">
        <v>60</v>
      </c>
      <c r="Q922" t="s">
        <v>58</v>
      </c>
    </row>
    <row r="923" spans="1:17" x14ac:dyDescent="0.25">
      <c r="A923" t="s">
        <v>30</v>
      </c>
      <c r="B923" t="s">
        <v>38</v>
      </c>
      <c r="C923" t="s">
        <v>53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0.35016150000000001</v>
      </c>
      <c r="H923">
        <v>0.35016150000000001</v>
      </c>
      <c r="I923">
        <v>93.256600000000006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23026</v>
      </c>
      <c r="P923" t="s">
        <v>60</v>
      </c>
      <c r="Q923" t="s">
        <v>58</v>
      </c>
    </row>
    <row r="924" spans="1:17" x14ac:dyDescent="0.25">
      <c r="A924" t="s">
        <v>28</v>
      </c>
      <c r="B924" t="s">
        <v>38</v>
      </c>
      <c r="C924" t="s">
        <v>53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1.498634</v>
      </c>
      <c r="H924">
        <v>1.498634</v>
      </c>
      <c r="I924">
        <v>93.256600000000006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23026</v>
      </c>
      <c r="P924" t="s">
        <v>60</v>
      </c>
      <c r="Q924" t="s">
        <v>58</v>
      </c>
    </row>
    <row r="925" spans="1:17" x14ac:dyDescent="0.25">
      <c r="A925" t="s">
        <v>29</v>
      </c>
      <c r="B925" t="s">
        <v>38</v>
      </c>
      <c r="C925" t="s">
        <v>53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1.2490060000000001</v>
      </c>
      <c r="H925">
        <v>1.2490060000000001</v>
      </c>
      <c r="I925">
        <v>93.256600000000006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23026</v>
      </c>
      <c r="P925" t="s">
        <v>60</v>
      </c>
      <c r="Q925" t="s">
        <v>58</v>
      </c>
    </row>
    <row r="926" spans="1:17" x14ac:dyDescent="0.25">
      <c r="A926" t="s">
        <v>43</v>
      </c>
      <c r="B926" t="s">
        <v>38</v>
      </c>
      <c r="C926" t="s">
        <v>53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34.507539999999999</v>
      </c>
      <c r="H926">
        <v>34.507539999999999</v>
      </c>
      <c r="I926">
        <v>93.256600000000006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23026</v>
      </c>
      <c r="P926" t="s">
        <v>60</v>
      </c>
      <c r="Q926" t="s">
        <v>58</v>
      </c>
    </row>
    <row r="927" spans="1:17" x14ac:dyDescent="0.25">
      <c r="A927" t="s">
        <v>30</v>
      </c>
      <c r="B927" t="s">
        <v>38</v>
      </c>
      <c r="C927" t="s">
        <v>48</v>
      </c>
      <c r="D927" t="s">
        <v>59</v>
      </c>
      <c r="E927">
        <v>12</v>
      </c>
      <c r="F927" t="str">
        <f t="shared" si="14"/>
        <v>Average Per Ton1-in-10August Monthly System Peak Day100% Cycling12</v>
      </c>
      <c r="G927">
        <v>0.27974480000000002</v>
      </c>
      <c r="H927">
        <v>0.27974480000000002</v>
      </c>
      <c r="I927">
        <v>85.638199999999998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10695</v>
      </c>
      <c r="P927" t="s">
        <v>60</v>
      </c>
      <c r="Q927" t="s">
        <v>58</v>
      </c>
    </row>
    <row r="928" spans="1:17" x14ac:dyDescent="0.25">
      <c r="A928" t="s">
        <v>28</v>
      </c>
      <c r="B928" t="s">
        <v>38</v>
      </c>
      <c r="C928" t="s">
        <v>48</v>
      </c>
      <c r="D928" t="s">
        <v>59</v>
      </c>
      <c r="E928">
        <v>12</v>
      </c>
      <c r="F928" t="str">
        <f t="shared" si="14"/>
        <v>Average Per Premise1-in-10August Monthly System Peak Day100% Cycling12</v>
      </c>
      <c r="G928">
        <v>1.253714</v>
      </c>
      <c r="H928">
        <v>1.253714</v>
      </c>
      <c r="I928">
        <v>85.638199999999998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10695</v>
      </c>
      <c r="P928" t="s">
        <v>60</v>
      </c>
      <c r="Q928" t="s">
        <v>58</v>
      </c>
    </row>
    <row r="929" spans="1:17" x14ac:dyDescent="0.25">
      <c r="A929" t="s">
        <v>29</v>
      </c>
      <c r="B929" t="s">
        <v>38</v>
      </c>
      <c r="C929" t="s">
        <v>48</v>
      </c>
      <c r="D929" t="s">
        <v>59</v>
      </c>
      <c r="E929">
        <v>12</v>
      </c>
      <c r="F929" t="str">
        <f t="shared" si="14"/>
        <v>Average Per Device1-in-10August Monthly System Peak Day100% Cycling12</v>
      </c>
      <c r="G929">
        <v>1.015409</v>
      </c>
      <c r="H929">
        <v>1.015409</v>
      </c>
      <c r="I929">
        <v>85.638199999999998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10695</v>
      </c>
      <c r="P929" t="s">
        <v>60</v>
      </c>
      <c r="Q929" t="s">
        <v>58</v>
      </c>
    </row>
    <row r="930" spans="1:17" x14ac:dyDescent="0.25">
      <c r="A930" t="s">
        <v>43</v>
      </c>
      <c r="B930" t="s">
        <v>38</v>
      </c>
      <c r="C930" t="s">
        <v>48</v>
      </c>
      <c r="D930" t="s">
        <v>59</v>
      </c>
      <c r="E930">
        <v>12</v>
      </c>
      <c r="F930" t="str">
        <f t="shared" si="14"/>
        <v>Aggregate1-in-10August Monthly System Peak Day100% Cycling12</v>
      </c>
      <c r="G930">
        <v>13.408480000000001</v>
      </c>
      <c r="H930">
        <v>13.408480000000001</v>
      </c>
      <c r="I930">
        <v>85.638199999999998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10695</v>
      </c>
      <c r="P930" t="s">
        <v>60</v>
      </c>
      <c r="Q930" t="s">
        <v>58</v>
      </c>
    </row>
    <row r="931" spans="1:17" x14ac:dyDescent="0.25">
      <c r="A931" t="s">
        <v>30</v>
      </c>
      <c r="B931" t="s">
        <v>38</v>
      </c>
      <c r="C931" t="s">
        <v>48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0.40830319999999998</v>
      </c>
      <c r="H931">
        <v>0.40830319999999998</v>
      </c>
      <c r="I931">
        <v>86.621099999999998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12331</v>
      </c>
      <c r="P931" t="s">
        <v>60</v>
      </c>
      <c r="Q931" t="s">
        <v>58</v>
      </c>
    </row>
    <row r="932" spans="1:17" x14ac:dyDescent="0.25">
      <c r="A932" t="s">
        <v>28</v>
      </c>
      <c r="B932" t="s">
        <v>38</v>
      </c>
      <c r="C932" t="s">
        <v>48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1.676007</v>
      </c>
      <c r="H932">
        <v>1.676007</v>
      </c>
      <c r="I932">
        <v>86.621099999999998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12331</v>
      </c>
      <c r="P932" t="s">
        <v>60</v>
      </c>
      <c r="Q932" t="s">
        <v>58</v>
      </c>
    </row>
    <row r="933" spans="1:17" x14ac:dyDescent="0.25">
      <c r="A933" t="s">
        <v>29</v>
      </c>
      <c r="B933" t="s">
        <v>38</v>
      </c>
      <c r="C933" t="s">
        <v>48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1.4329080000000001</v>
      </c>
      <c r="H933">
        <v>1.4329080000000001</v>
      </c>
      <c r="I933">
        <v>86.621099999999998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12331</v>
      </c>
      <c r="P933" t="s">
        <v>60</v>
      </c>
      <c r="Q933" t="s">
        <v>58</v>
      </c>
    </row>
    <row r="934" spans="1:17" x14ac:dyDescent="0.25">
      <c r="A934" t="s">
        <v>43</v>
      </c>
      <c r="B934" t="s">
        <v>38</v>
      </c>
      <c r="C934" t="s">
        <v>48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20.666840000000001</v>
      </c>
      <c r="H934">
        <v>20.666840000000001</v>
      </c>
      <c r="I934">
        <v>86.621099999999998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12331</v>
      </c>
      <c r="P934" t="s">
        <v>60</v>
      </c>
      <c r="Q934" t="s">
        <v>58</v>
      </c>
    </row>
    <row r="935" spans="1:17" x14ac:dyDescent="0.25">
      <c r="A935" t="s">
        <v>30</v>
      </c>
      <c r="B935" t="s">
        <v>38</v>
      </c>
      <c r="C935" t="s">
        <v>48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0.3485878</v>
      </c>
      <c r="H935">
        <v>0.3485878</v>
      </c>
      <c r="I935">
        <v>86.164500000000004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23026</v>
      </c>
      <c r="P935" t="s">
        <v>60</v>
      </c>
      <c r="Q935" t="s">
        <v>58</v>
      </c>
    </row>
    <row r="936" spans="1:17" x14ac:dyDescent="0.25">
      <c r="A936" t="s">
        <v>28</v>
      </c>
      <c r="B936" t="s">
        <v>38</v>
      </c>
      <c r="C936" t="s">
        <v>48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1.4918990000000001</v>
      </c>
      <c r="H936">
        <v>1.4918990000000001</v>
      </c>
      <c r="I936">
        <v>86.164500000000004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23026</v>
      </c>
      <c r="P936" t="s">
        <v>60</v>
      </c>
      <c r="Q936" t="s">
        <v>58</v>
      </c>
    </row>
    <row r="937" spans="1:17" x14ac:dyDescent="0.25">
      <c r="A937" t="s">
        <v>29</v>
      </c>
      <c r="B937" t="s">
        <v>38</v>
      </c>
      <c r="C937" t="s">
        <v>48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1.243393</v>
      </c>
      <c r="H937">
        <v>1.243393</v>
      </c>
      <c r="I937">
        <v>86.164500000000004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23026</v>
      </c>
      <c r="P937" t="s">
        <v>60</v>
      </c>
      <c r="Q937" t="s">
        <v>58</v>
      </c>
    </row>
    <row r="938" spans="1:17" x14ac:dyDescent="0.25">
      <c r="A938" t="s">
        <v>43</v>
      </c>
      <c r="B938" t="s">
        <v>38</v>
      </c>
      <c r="C938" t="s">
        <v>48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34.352460000000001</v>
      </c>
      <c r="H938">
        <v>34.352460000000001</v>
      </c>
      <c r="I938">
        <v>86.164500000000004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23026</v>
      </c>
      <c r="P938" t="s">
        <v>60</v>
      </c>
      <c r="Q938" t="s">
        <v>58</v>
      </c>
    </row>
    <row r="939" spans="1:17" x14ac:dyDescent="0.25">
      <c r="A939" t="s">
        <v>30</v>
      </c>
      <c r="B939" t="s">
        <v>38</v>
      </c>
      <c r="C939" t="s">
        <v>37</v>
      </c>
      <c r="D939" t="s">
        <v>59</v>
      </c>
      <c r="E939">
        <v>12</v>
      </c>
      <c r="F939" t="str">
        <f t="shared" si="14"/>
        <v>Average Per Ton1-in-10August Typical Event Day100% Cycling12</v>
      </c>
      <c r="G939">
        <v>0.27410909999999999</v>
      </c>
      <c r="H939">
        <v>0.27410909999999999</v>
      </c>
      <c r="I939">
        <v>85.891000000000005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10695</v>
      </c>
      <c r="P939" t="s">
        <v>60</v>
      </c>
      <c r="Q939" t="s">
        <v>58</v>
      </c>
    </row>
    <row r="940" spans="1:17" x14ac:dyDescent="0.25">
      <c r="A940" t="s">
        <v>28</v>
      </c>
      <c r="B940" t="s">
        <v>38</v>
      </c>
      <c r="C940" t="s">
        <v>37</v>
      </c>
      <c r="D940" t="s">
        <v>59</v>
      </c>
      <c r="E940">
        <v>12</v>
      </c>
      <c r="F940" t="str">
        <f t="shared" si="14"/>
        <v>Average Per Premise1-in-10August Typical Event Day100% Cycling12</v>
      </c>
      <c r="G940">
        <v>1.2284569999999999</v>
      </c>
      <c r="H940">
        <v>1.2284569999999999</v>
      </c>
      <c r="I940">
        <v>85.891000000000005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10695</v>
      </c>
      <c r="P940" t="s">
        <v>60</v>
      </c>
      <c r="Q940" t="s">
        <v>58</v>
      </c>
    </row>
    <row r="941" spans="1:17" x14ac:dyDescent="0.25">
      <c r="A941" t="s">
        <v>29</v>
      </c>
      <c r="B941" t="s">
        <v>38</v>
      </c>
      <c r="C941" t="s">
        <v>37</v>
      </c>
      <c r="D941" t="s">
        <v>59</v>
      </c>
      <c r="E941">
        <v>12</v>
      </c>
      <c r="F941" t="str">
        <f t="shared" si="14"/>
        <v>Average Per Device1-in-10August Typical Event Day100% Cycling12</v>
      </c>
      <c r="G941">
        <v>0.99495259999999996</v>
      </c>
      <c r="H941">
        <v>0.99495259999999996</v>
      </c>
      <c r="I941">
        <v>85.891000000000005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10695</v>
      </c>
      <c r="P941" t="s">
        <v>60</v>
      </c>
      <c r="Q941" t="s">
        <v>58</v>
      </c>
    </row>
    <row r="942" spans="1:17" x14ac:dyDescent="0.25">
      <c r="A942" t="s">
        <v>43</v>
      </c>
      <c r="B942" t="s">
        <v>38</v>
      </c>
      <c r="C942" t="s">
        <v>37</v>
      </c>
      <c r="D942" t="s">
        <v>59</v>
      </c>
      <c r="E942">
        <v>12</v>
      </c>
      <c r="F942" t="str">
        <f t="shared" si="14"/>
        <v>Aggregate1-in-10August Typical Event Day100% Cycling12</v>
      </c>
      <c r="G942">
        <v>13.138350000000001</v>
      </c>
      <c r="H942">
        <v>13.138350000000001</v>
      </c>
      <c r="I942">
        <v>85.891000000000005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10695</v>
      </c>
      <c r="P942" t="s">
        <v>60</v>
      </c>
      <c r="Q942" t="s">
        <v>58</v>
      </c>
    </row>
    <row r="943" spans="1:17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0.40123510000000001</v>
      </c>
      <c r="H943">
        <v>0.40123510000000001</v>
      </c>
      <c r="I943">
        <v>86.9054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12331</v>
      </c>
      <c r="P943" t="s">
        <v>60</v>
      </c>
      <c r="Q943" t="s">
        <v>58</v>
      </c>
    </row>
    <row r="944" spans="1:17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1.6469929999999999</v>
      </c>
      <c r="H944">
        <v>1.6469929999999999</v>
      </c>
      <c r="I944">
        <v>86.9054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12331</v>
      </c>
      <c r="P944" t="s">
        <v>60</v>
      </c>
      <c r="Q944" t="s">
        <v>58</v>
      </c>
    </row>
    <row r="945" spans="1:17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1.4081030000000001</v>
      </c>
      <c r="H945">
        <v>1.4081030000000001</v>
      </c>
      <c r="I945">
        <v>86.9054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12331</v>
      </c>
      <c r="P945" t="s">
        <v>60</v>
      </c>
      <c r="Q945" t="s">
        <v>58</v>
      </c>
    </row>
    <row r="946" spans="1:17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20.309080000000002</v>
      </c>
      <c r="H946">
        <v>20.309080000000002</v>
      </c>
      <c r="I946">
        <v>86.9054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12331</v>
      </c>
      <c r="P946" t="s">
        <v>60</v>
      </c>
      <c r="Q946" t="s">
        <v>58</v>
      </c>
    </row>
    <row r="947" spans="1:17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0.34218500000000002</v>
      </c>
      <c r="H947">
        <v>0.34218500000000002</v>
      </c>
      <c r="I947">
        <v>86.434200000000004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23026</v>
      </c>
      <c r="P947" t="s">
        <v>60</v>
      </c>
      <c r="Q947" t="s">
        <v>58</v>
      </c>
    </row>
    <row r="948" spans="1:17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1.464496</v>
      </c>
      <c r="H948">
        <v>1.464496</v>
      </c>
      <c r="I948">
        <v>86.434200000000004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23026</v>
      </c>
      <c r="P948" t="s">
        <v>60</v>
      </c>
      <c r="Q948" t="s">
        <v>58</v>
      </c>
    </row>
    <row r="949" spans="1:17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1.2205539999999999</v>
      </c>
      <c r="H949">
        <v>1.2205550000000001</v>
      </c>
      <c r="I949">
        <v>86.434200000000004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23026</v>
      </c>
      <c r="P949" t="s">
        <v>60</v>
      </c>
      <c r="Q949" t="s">
        <v>58</v>
      </c>
    </row>
    <row r="950" spans="1:17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33.72148</v>
      </c>
      <c r="H950">
        <v>33.72148</v>
      </c>
      <c r="I950">
        <v>86.434200000000004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23026</v>
      </c>
      <c r="P950" t="s">
        <v>60</v>
      </c>
      <c r="Q950" t="s">
        <v>58</v>
      </c>
    </row>
    <row r="951" spans="1:17" x14ac:dyDescent="0.25">
      <c r="A951" t="s">
        <v>30</v>
      </c>
      <c r="B951" t="s">
        <v>38</v>
      </c>
      <c r="C951" t="s">
        <v>49</v>
      </c>
      <c r="D951" t="s">
        <v>59</v>
      </c>
      <c r="E951">
        <v>12</v>
      </c>
      <c r="F951" t="str">
        <f t="shared" si="14"/>
        <v>Average Per Ton1-in-10July Monthly System Peak Day100% Cycling12</v>
      </c>
      <c r="G951">
        <v>0.2448265</v>
      </c>
      <c r="H951">
        <v>0.2448265</v>
      </c>
      <c r="I951">
        <v>77.672700000000006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10695</v>
      </c>
      <c r="P951" t="s">
        <v>60</v>
      </c>
      <c r="Q951" t="s">
        <v>58</v>
      </c>
    </row>
    <row r="952" spans="1:17" x14ac:dyDescent="0.25">
      <c r="A952" t="s">
        <v>28</v>
      </c>
      <c r="B952" t="s">
        <v>38</v>
      </c>
      <c r="C952" t="s">
        <v>49</v>
      </c>
      <c r="D952" t="s">
        <v>59</v>
      </c>
      <c r="E952">
        <v>12</v>
      </c>
      <c r="F952" t="str">
        <f t="shared" si="14"/>
        <v>Average Per Premise1-in-10July Monthly System Peak Day100% Cycling12</v>
      </c>
      <c r="G952">
        <v>1.097224</v>
      </c>
      <c r="H952">
        <v>1.097224</v>
      </c>
      <c r="I952">
        <v>77.672700000000006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10695</v>
      </c>
      <c r="P952" t="s">
        <v>60</v>
      </c>
      <c r="Q952" t="s">
        <v>58</v>
      </c>
    </row>
    <row r="953" spans="1:17" x14ac:dyDescent="0.25">
      <c r="A953" t="s">
        <v>29</v>
      </c>
      <c r="B953" t="s">
        <v>38</v>
      </c>
      <c r="C953" t="s">
        <v>49</v>
      </c>
      <c r="D953" t="s">
        <v>59</v>
      </c>
      <c r="E953">
        <v>12</v>
      </c>
      <c r="F953" t="str">
        <f t="shared" si="14"/>
        <v>Average Per Device1-in-10July Monthly System Peak Day100% Cycling12</v>
      </c>
      <c r="G953">
        <v>0.8886638</v>
      </c>
      <c r="H953">
        <v>0.8886638</v>
      </c>
      <c r="I953">
        <v>77.672700000000006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10695</v>
      </c>
      <c r="P953" t="s">
        <v>60</v>
      </c>
      <c r="Q953" t="s">
        <v>58</v>
      </c>
    </row>
    <row r="954" spans="1:17" x14ac:dyDescent="0.25">
      <c r="A954" t="s">
        <v>43</v>
      </c>
      <c r="B954" t="s">
        <v>38</v>
      </c>
      <c r="C954" t="s">
        <v>49</v>
      </c>
      <c r="D954" t="s">
        <v>59</v>
      </c>
      <c r="E954">
        <v>12</v>
      </c>
      <c r="F954" t="str">
        <f t="shared" si="14"/>
        <v>Aggregate1-in-10July Monthly System Peak Day100% Cycling12</v>
      </c>
      <c r="G954">
        <v>11.73481</v>
      </c>
      <c r="H954">
        <v>11.73481</v>
      </c>
      <c r="I954">
        <v>77.672700000000006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10695</v>
      </c>
      <c r="P954" t="s">
        <v>60</v>
      </c>
      <c r="Q954" t="s">
        <v>58</v>
      </c>
    </row>
    <row r="955" spans="1:17" x14ac:dyDescent="0.25">
      <c r="A955" t="s">
        <v>30</v>
      </c>
      <c r="B955" t="s">
        <v>38</v>
      </c>
      <c r="C955" t="s">
        <v>49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0.3610583</v>
      </c>
      <c r="H955">
        <v>0.3610583</v>
      </c>
      <c r="I955">
        <v>78.241399999999999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12331</v>
      </c>
      <c r="P955" t="s">
        <v>60</v>
      </c>
      <c r="Q955" t="s">
        <v>58</v>
      </c>
    </row>
    <row r="956" spans="1:17" x14ac:dyDescent="0.25">
      <c r="A956" t="s">
        <v>28</v>
      </c>
      <c r="B956" t="s">
        <v>38</v>
      </c>
      <c r="C956" t="s">
        <v>49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1.482075</v>
      </c>
      <c r="H956">
        <v>1.482075</v>
      </c>
      <c r="I956">
        <v>78.241399999999999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12331</v>
      </c>
      <c r="P956" t="s">
        <v>60</v>
      </c>
      <c r="Q956" t="s">
        <v>58</v>
      </c>
    </row>
    <row r="957" spans="1:17" x14ac:dyDescent="0.25">
      <c r="A957" t="s">
        <v>29</v>
      </c>
      <c r="B957" t="s">
        <v>38</v>
      </c>
      <c r="C957" t="s">
        <v>49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1.2671060000000001</v>
      </c>
      <c r="H957">
        <v>1.2671060000000001</v>
      </c>
      <c r="I957">
        <v>78.241399999999999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12331</v>
      </c>
      <c r="P957" t="s">
        <v>60</v>
      </c>
      <c r="Q957" t="s">
        <v>58</v>
      </c>
    </row>
    <row r="958" spans="1:17" x14ac:dyDescent="0.25">
      <c r="A958" t="s">
        <v>43</v>
      </c>
      <c r="B958" t="s">
        <v>38</v>
      </c>
      <c r="C958" t="s">
        <v>49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18.275469999999999</v>
      </c>
      <c r="H958">
        <v>18.275469999999999</v>
      </c>
      <c r="I958">
        <v>78.241399999999999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12331</v>
      </c>
      <c r="P958" t="s">
        <v>60</v>
      </c>
      <c r="Q958" t="s">
        <v>58</v>
      </c>
    </row>
    <row r="959" spans="1:17" x14ac:dyDescent="0.25">
      <c r="A959" t="s">
        <v>30</v>
      </c>
      <c r="B959" t="s">
        <v>38</v>
      </c>
      <c r="C959" t="s">
        <v>49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0.30706860000000002</v>
      </c>
      <c r="H959">
        <v>0.30706860000000002</v>
      </c>
      <c r="I959">
        <v>77.977199999999996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23026</v>
      </c>
      <c r="P959" t="s">
        <v>60</v>
      </c>
      <c r="Q959" t="s">
        <v>58</v>
      </c>
    </row>
    <row r="960" spans="1:17" x14ac:dyDescent="0.25">
      <c r="A960" t="s">
        <v>28</v>
      </c>
      <c r="B960" t="s">
        <v>38</v>
      </c>
      <c r="C960" t="s">
        <v>49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1.314203</v>
      </c>
      <c r="H960">
        <v>1.314203</v>
      </c>
      <c r="I960">
        <v>77.977199999999996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23026</v>
      </c>
      <c r="P960" t="s">
        <v>60</v>
      </c>
      <c r="Q960" t="s">
        <v>58</v>
      </c>
    </row>
    <row r="961" spans="1:17" x14ac:dyDescent="0.25">
      <c r="A961" t="s">
        <v>29</v>
      </c>
      <c r="B961" t="s">
        <v>38</v>
      </c>
      <c r="C961" t="s">
        <v>49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1.095296</v>
      </c>
      <c r="H961">
        <v>1.095296</v>
      </c>
      <c r="I961">
        <v>77.977199999999996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23026</v>
      </c>
      <c r="P961" t="s">
        <v>60</v>
      </c>
      <c r="Q961" t="s">
        <v>58</v>
      </c>
    </row>
    <row r="962" spans="1:17" x14ac:dyDescent="0.25">
      <c r="A962" t="s">
        <v>43</v>
      </c>
      <c r="B962" t="s">
        <v>38</v>
      </c>
      <c r="C962" t="s">
        <v>49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30.260850000000001</v>
      </c>
      <c r="H962">
        <v>30.260850000000001</v>
      </c>
      <c r="I962">
        <v>77.977199999999996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23026</v>
      </c>
      <c r="P962" t="s">
        <v>60</v>
      </c>
      <c r="Q962" t="s">
        <v>58</v>
      </c>
    </row>
    <row r="963" spans="1:17" x14ac:dyDescent="0.25">
      <c r="A963" t="s">
        <v>30</v>
      </c>
      <c r="B963" t="s">
        <v>38</v>
      </c>
      <c r="C963" t="s">
        <v>50</v>
      </c>
      <c r="D963" t="s">
        <v>59</v>
      </c>
      <c r="E963">
        <v>12</v>
      </c>
      <c r="F963" t="str">
        <f t="shared" ref="F963:F1026" si="15">CONCATENATE(A963,B963,C963,D963,E963)</f>
        <v>Average Per Ton1-in-10June Monthly System Peak Day100% Cycling12</v>
      </c>
      <c r="G963">
        <v>0.23692099999999999</v>
      </c>
      <c r="H963">
        <v>0.23692099999999999</v>
      </c>
      <c r="I963">
        <v>84.022900000000007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10695</v>
      </c>
      <c r="P963" t="s">
        <v>60</v>
      </c>
      <c r="Q963" t="s">
        <v>58</v>
      </c>
    </row>
    <row r="964" spans="1:17" x14ac:dyDescent="0.25">
      <c r="A964" t="s">
        <v>28</v>
      </c>
      <c r="B964" t="s">
        <v>38</v>
      </c>
      <c r="C964" t="s">
        <v>50</v>
      </c>
      <c r="D964" t="s">
        <v>59</v>
      </c>
      <c r="E964">
        <v>12</v>
      </c>
      <c r="F964" t="str">
        <f t="shared" si="15"/>
        <v>Average Per Premise1-in-10June Monthly System Peak Day100% Cycling12</v>
      </c>
      <c r="G964">
        <v>1.0617939999999999</v>
      </c>
      <c r="H964">
        <v>1.0617939999999999</v>
      </c>
      <c r="I964">
        <v>84.022900000000007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10695</v>
      </c>
      <c r="P964" t="s">
        <v>60</v>
      </c>
      <c r="Q964" t="s">
        <v>58</v>
      </c>
    </row>
    <row r="965" spans="1:17" x14ac:dyDescent="0.25">
      <c r="A965" t="s">
        <v>29</v>
      </c>
      <c r="B965" t="s">
        <v>38</v>
      </c>
      <c r="C965" t="s">
        <v>50</v>
      </c>
      <c r="D965" t="s">
        <v>59</v>
      </c>
      <c r="E965">
        <v>12</v>
      </c>
      <c r="F965" t="str">
        <f t="shared" si="15"/>
        <v>Average Per Device1-in-10June Monthly System Peak Day100% Cycling12</v>
      </c>
      <c r="G965">
        <v>0.85996850000000002</v>
      </c>
      <c r="H965">
        <v>0.85996850000000002</v>
      </c>
      <c r="I965">
        <v>84.022900000000007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10695</v>
      </c>
      <c r="P965" t="s">
        <v>60</v>
      </c>
      <c r="Q965" t="s">
        <v>58</v>
      </c>
    </row>
    <row r="966" spans="1:17" x14ac:dyDescent="0.25">
      <c r="A966" t="s">
        <v>43</v>
      </c>
      <c r="B966" t="s">
        <v>38</v>
      </c>
      <c r="C966" t="s">
        <v>50</v>
      </c>
      <c r="D966" t="s">
        <v>59</v>
      </c>
      <c r="E966">
        <v>12</v>
      </c>
      <c r="F966" t="str">
        <f t="shared" si="15"/>
        <v>Aggregate1-in-10June Monthly System Peak Day100% Cycling12</v>
      </c>
      <c r="G966">
        <v>11.355880000000001</v>
      </c>
      <c r="H966">
        <v>11.355880000000001</v>
      </c>
      <c r="I966">
        <v>84.022900000000007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10695</v>
      </c>
      <c r="P966" t="s">
        <v>60</v>
      </c>
      <c r="Q966" t="s">
        <v>58</v>
      </c>
    </row>
    <row r="967" spans="1:17" x14ac:dyDescent="0.25">
      <c r="A967" t="s">
        <v>30</v>
      </c>
      <c r="B967" t="s">
        <v>38</v>
      </c>
      <c r="C967" t="s">
        <v>50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0.35032940000000001</v>
      </c>
      <c r="H967">
        <v>0.35032940000000001</v>
      </c>
      <c r="I967">
        <v>85.066599999999994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12331</v>
      </c>
      <c r="P967" t="s">
        <v>60</v>
      </c>
      <c r="Q967" t="s">
        <v>58</v>
      </c>
    </row>
    <row r="968" spans="1:17" x14ac:dyDescent="0.25">
      <c r="A968" t="s">
        <v>28</v>
      </c>
      <c r="B968" t="s">
        <v>38</v>
      </c>
      <c r="C968" t="s">
        <v>50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1.4380360000000001</v>
      </c>
      <c r="H968">
        <v>1.4380360000000001</v>
      </c>
      <c r="I968">
        <v>85.066599999999994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12331</v>
      </c>
      <c r="P968" t="s">
        <v>60</v>
      </c>
      <c r="Q968" t="s">
        <v>58</v>
      </c>
    </row>
    <row r="969" spans="1:17" x14ac:dyDescent="0.25">
      <c r="A969" t="s">
        <v>29</v>
      </c>
      <c r="B969" t="s">
        <v>38</v>
      </c>
      <c r="C969" t="s">
        <v>50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1.229454</v>
      </c>
      <c r="H969">
        <v>1.229454</v>
      </c>
      <c r="I969">
        <v>85.066599999999994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12331</v>
      </c>
      <c r="P969" t="s">
        <v>60</v>
      </c>
      <c r="Q969" t="s">
        <v>58</v>
      </c>
    </row>
    <row r="970" spans="1:17" x14ac:dyDescent="0.25">
      <c r="A970" t="s">
        <v>43</v>
      </c>
      <c r="B970" t="s">
        <v>38</v>
      </c>
      <c r="C970" t="s">
        <v>50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17.732420000000001</v>
      </c>
      <c r="H970">
        <v>17.732420000000001</v>
      </c>
      <c r="I970">
        <v>85.066599999999994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12331</v>
      </c>
      <c r="P970" t="s">
        <v>60</v>
      </c>
      <c r="Q970" t="s">
        <v>58</v>
      </c>
    </row>
    <row r="971" spans="1:17" x14ac:dyDescent="0.25">
      <c r="A971" t="s">
        <v>30</v>
      </c>
      <c r="B971" t="s">
        <v>38</v>
      </c>
      <c r="C971" t="s">
        <v>50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0.2976512</v>
      </c>
      <c r="H971">
        <v>0.2976512</v>
      </c>
      <c r="I971">
        <v>84.581800000000001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23026</v>
      </c>
      <c r="P971" t="s">
        <v>60</v>
      </c>
      <c r="Q971" t="s">
        <v>58</v>
      </c>
    </row>
    <row r="972" spans="1:17" x14ac:dyDescent="0.25">
      <c r="A972" t="s">
        <v>28</v>
      </c>
      <c r="B972" t="s">
        <v>38</v>
      </c>
      <c r="C972" t="s">
        <v>50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1.273898</v>
      </c>
      <c r="H972">
        <v>1.273898</v>
      </c>
      <c r="I972">
        <v>84.581800000000001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23026</v>
      </c>
      <c r="P972" t="s">
        <v>60</v>
      </c>
      <c r="Q972" t="s">
        <v>58</v>
      </c>
    </row>
    <row r="973" spans="1:17" x14ac:dyDescent="0.25">
      <c r="A973" t="s">
        <v>29</v>
      </c>
      <c r="B973" t="s">
        <v>38</v>
      </c>
      <c r="C973" t="s">
        <v>50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1.0617049999999999</v>
      </c>
      <c r="H973">
        <v>1.0617049999999999</v>
      </c>
      <c r="I973">
        <v>84.581800000000001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23026</v>
      </c>
      <c r="P973" t="s">
        <v>60</v>
      </c>
      <c r="Q973" t="s">
        <v>58</v>
      </c>
    </row>
    <row r="974" spans="1:17" x14ac:dyDescent="0.25">
      <c r="A974" t="s">
        <v>43</v>
      </c>
      <c r="B974" t="s">
        <v>38</v>
      </c>
      <c r="C974" t="s">
        <v>50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29.33278</v>
      </c>
      <c r="H974">
        <v>29.33278</v>
      </c>
      <c r="I974">
        <v>84.581800000000001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23026</v>
      </c>
      <c r="P974" t="s">
        <v>60</v>
      </c>
      <c r="Q974" t="s">
        <v>58</v>
      </c>
    </row>
    <row r="975" spans="1:17" x14ac:dyDescent="0.25">
      <c r="A975" t="s">
        <v>30</v>
      </c>
      <c r="B975" t="s">
        <v>38</v>
      </c>
      <c r="C975" t="s">
        <v>51</v>
      </c>
      <c r="D975" t="s">
        <v>59</v>
      </c>
      <c r="E975">
        <v>12</v>
      </c>
      <c r="F975" t="str">
        <f t="shared" si="15"/>
        <v>Average Per Ton1-in-10May Monthly System Peak Day100% Cycling12</v>
      </c>
      <c r="G975">
        <v>0.2382417</v>
      </c>
      <c r="H975">
        <v>0.2382417</v>
      </c>
      <c r="I975">
        <v>85.021699999999996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10695</v>
      </c>
      <c r="P975" t="s">
        <v>60</v>
      </c>
      <c r="Q975" t="s">
        <v>58</v>
      </c>
    </row>
    <row r="976" spans="1:17" x14ac:dyDescent="0.25">
      <c r="A976" t="s">
        <v>28</v>
      </c>
      <c r="B976" t="s">
        <v>38</v>
      </c>
      <c r="C976" t="s">
        <v>51</v>
      </c>
      <c r="D976" t="s">
        <v>59</v>
      </c>
      <c r="E976">
        <v>12</v>
      </c>
      <c r="F976" t="str">
        <f t="shared" si="15"/>
        <v>Average Per Premise1-in-10May Monthly System Peak Day100% Cycling12</v>
      </c>
      <c r="G976">
        <v>1.0677129999999999</v>
      </c>
      <c r="H976">
        <v>1.0677129999999999</v>
      </c>
      <c r="I976">
        <v>85.021699999999996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10695</v>
      </c>
      <c r="P976" t="s">
        <v>60</v>
      </c>
      <c r="Q976" t="s">
        <v>58</v>
      </c>
    </row>
    <row r="977" spans="1:17" x14ac:dyDescent="0.25">
      <c r="A977" t="s">
        <v>29</v>
      </c>
      <c r="B977" t="s">
        <v>38</v>
      </c>
      <c r="C977" t="s">
        <v>51</v>
      </c>
      <c r="D977" t="s">
        <v>59</v>
      </c>
      <c r="E977">
        <v>12</v>
      </c>
      <c r="F977" t="str">
        <f t="shared" si="15"/>
        <v>Average Per Device1-in-10May Monthly System Peak Day100% Cycling12</v>
      </c>
      <c r="G977">
        <v>0.86476240000000004</v>
      </c>
      <c r="H977">
        <v>0.86476240000000004</v>
      </c>
      <c r="I977">
        <v>85.021699999999996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10695</v>
      </c>
      <c r="P977" t="s">
        <v>60</v>
      </c>
      <c r="Q977" t="s">
        <v>58</v>
      </c>
    </row>
    <row r="978" spans="1:17" x14ac:dyDescent="0.25">
      <c r="A978" t="s">
        <v>43</v>
      </c>
      <c r="B978" t="s">
        <v>38</v>
      </c>
      <c r="C978" t="s">
        <v>51</v>
      </c>
      <c r="D978" t="s">
        <v>59</v>
      </c>
      <c r="E978">
        <v>12</v>
      </c>
      <c r="F978" t="str">
        <f t="shared" si="15"/>
        <v>Aggregate1-in-10May Monthly System Peak Day100% Cycling12</v>
      </c>
      <c r="G978">
        <v>11.41919</v>
      </c>
      <c r="H978">
        <v>11.41919</v>
      </c>
      <c r="I978">
        <v>85.021699999999996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10695</v>
      </c>
      <c r="P978" t="s">
        <v>60</v>
      </c>
      <c r="Q978" t="s">
        <v>58</v>
      </c>
    </row>
    <row r="979" spans="1:17" x14ac:dyDescent="0.25">
      <c r="A979" t="s">
        <v>30</v>
      </c>
      <c r="B979" t="s">
        <v>38</v>
      </c>
      <c r="C979" t="s">
        <v>51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0.35319899999999999</v>
      </c>
      <c r="H979">
        <v>0.35319899999999999</v>
      </c>
      <c r="I979">
        <v>86.066100000000006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12331</v>
      </c>
      <c r="P979" t="s">
        <v>60</v>
      </c>
      <c r="Q979" t="s">
        <v>58</v>
      </c>
    </row>
    <row r="980" spans="1:17" x14ac:dyDescent="0.25">
      <c r="A980" t="s">
        <v>28</v>
      </c>
      <c r="B980" t="s">
        <v>38</v>
      </c>
      <c r="C980" t="s">
        <v>51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1.4498139999999999</v>
      </c>
      <c r="H980">
        <v>1.4498139999999999</v>
      </c>
      <c r="I980">
        <v>86.066100000000006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12331</v>
      </c>
      <c r="P980" t="s">
        <v>60</v>
      </c>
      <c r="Q980" t="s">
        <v>58</v>
      </c>
    </row>
    <row r="981" spans="1:17" x14ac:dyDescent="0.25">
      <c r="A981" t="s">
        <v>29</v>
      </c>
      <c r="B981" t="s">
        <v>38</v>
      </c>
      <c r="C981" t="s">
        <v>51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1.2395240000000001</v>
      </c>
      <c r="H981">
        <v>1.2395240000000001</v>
      </c>
      <c r="I981">
        <v>86.066100000000006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12331</v>
      </c>
      <c r="P981" t="s">
        <v>60</v>
      </c>
      <c r="Q981" t="s">
        <v>58</v>
      </c>
    </row>
    <row r="982" spans="1:17" x14ac:dyDescent="0.25">
      <c r="A982" t="s">
        <v>43</v>
      </c>
      <c r="B982" t="s">
        <v>38</v>
      </c>
      <c r="C982" t="s">
        <v>51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17.877659999999999</v>
      </c>
      <c r="H982">
        <v>17.877659999999999</v>
      </c>
      <c r="I982">
        <v>86.066100000000006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12331</v>
      </c>
      <c r="P982" t="s">
        <v>60</v>
      </c>
      <c r="Q982" t="s">
        <v>58</v>
      </c>
    </row>
    <row r="983" spans="1:17" x14ac:dyDescent="0.25">
      <c r="A983" t="s">
        <v>30</v>
      </c>
      <c r="B983" t="s">
        <v>38</v>
      </c>
      <c r="C983" t="s">
        <v>51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0.29980129999999999</v>
      </c>
      <c r="H983">
        <v>0.29980129999999999</v>
      </c>
      <c r="I983">
        <v>85.581000000000003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23026</v>
      </c>
      <c r="P983" t="s">
        <v>60</v>
      </c>
      <c r="Q983" t="s">
        <v>58</v>
      </c>
    </row>
    <row r="984" spans="1:17" x14ac:dyDescent="0.25">
      <c r="A984" t="s">
        <v>28</v>
      </c>
      <c r="B984" t="s">
        <v>38</v>
      </c>
      <c r="C984" t="s">
        <v>51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1.2830999999999999</v>
      </c>
      <c r="H984">
        <v>1.2830999999999999</v>
      </c>
      <c r="I984">
        <v>85.581000000000003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23026</v>
      </c>
      <c r="P984" t="s">
        <v>60</v>
      </c>
      <c r="Q984" t="s">
        <v>58</v>
      </c>
    </row>
    <row r="985" spans="1:17" x14ac:dyDescent="0.25">
      <c r="A985" t="s">
        <v>29</v>
      </c>
      <c r="B985" t="s">
        <v>38</v>
      </c>
      <c r="C985" t="s">
        <v>51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1.069374</v>
      </c>
      <c r="H985">
        <v>1.069374</v>
      </c>
      <c r="I985">
        <v>85.581000000000003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23026</v>
      </c>
      <c r="P985" t="s">
        <v>60</v>
      </c>
      <c r="Q985" t="s">
        <v>58</v>
      </c>
    </row>
    <row r="986" spans="1:17" x14ac:dyDescent="0.25">
      <c r="A986" t="s">
        <v>43</v>
      </c>
      <c r="B986" t="s">
        <v>38</v>
      </c>
      <c r="C986" t="s">
        <v>51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29.54467</v>
      </c>
      <c r="H986">
        <v>29.54467</v>
      </c>
      <c r="I986">
        <v>85.581000000000003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23026</v>
      </c>
      <c r="P986" t="s">
        <v>60</v>
      </c>
      <c r="Q986" t="s">
        <v>58</v>
      </c>
    </row>
    <row r="987" spans="1:17" x14ac:dyDescent="0.25">
      <c r="A987" t="s">
        <v>30</v>
      </c>
      <c r="B987" t="s">
        <v>38</v>
      </c>
      <c r="C987" t="s">
        <v>52</v>
      </c>
      <c r="D987" t="s">
        <v>59</v>
      </c>
      <c r="E987">
        <v>12</v>
      </c>
      <c r="F987" t="str">
        <f t="shared" si="15"/>
        <v>Average Per Ton1-in-10October Monthly System Peak Day100% Cycling12</v>
      </c>
      <c r="G987">
        <v>0.25439709999999999</v>
      </c>
      <c r="H987">
        <v>0.25439709999999999</v>
      </c>
      <c r="I987">
        <v>82.785700000000006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10695</v>
      </c>
      <c r="P987" t="s">
        <v>60</v>
      </c>
      <c r="Q987" t="s">
        <v>58</v>
      </c>
    </row>
    <row r="988" spans="1:17" x14ac:dyDescent="0.25">
      <c r="A988" t="s">
        <v>28</v>
      </c>
      <c r="B988" t="s">
        <v>38</v>
      </c>
      <c r="C988" t="s">
        <v>52</v>
      </c>
      <c r="D988" t="s">
        <v>59</v>
      </c>
      <c r="E988">
        <v>12</v>
      </c>
      <c r="F988" t="str">
        <f t="shared" si="15"/>
        <v>Average Per Premise1-in-10October Monthly System Peak Day100% Cycling12</v>
      </c>
      <c r="G988">
        <v>1.140115</v>
      </c>
      <c r="H988">
        <v>1.140115</v>
      </c>
      <c r="I988">
        <v>82.785700000000006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10695</v>
      </c>
      <c r="P988" t="s">
        <v>60</v>
      </c>
      <c r="Q988" t="s">
        <v>58</v>
      </c>
    </row>
    <row r="989" spans="1:17" x14ac:dyDescent="0.25">
      <c r="A989" t="s">
        <v>29</v>
      </c>
      <c r="B989" t="s">
        <v>38</v>
      </c>
      <c r="C989" t="s">
        <v>52</v>
      </c>
      <c r="D989" t="s">
        <v>59</v>
      </c>
      <c r="E989">
        <v>12</v>
      </c>
      <c r="F989" t="str">
        <f t="shared" si="15"/>
        <v>Average Per Device1-in-10October Monthly System Peak Day100% Cycling12</v>
      </c>
      <c r="G989">
        <v>0.92340259999999996</v>
      </c>
      <c r="H989">
        <v>0.92340259999999996</v>
      </c>
      <c r="I989">
        <v>82.785700000000006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10695</v>
      </c>
      <c r="P989" t="s">
        <v>60</v>
      </c>
      <c r="Q989" t="s">
        <v>58</v>
      </c>
    </row>
    <row r="990" spans="1:17" x14ac:dyDescent="0.25">
      <c r="A990" t="s">
        <v>43</v>
      </c>
      <c r="B990" t="s">
        <v>38</v>
      </c>
      <c r="C990" t="s">
        <v>52</v>
      </c>
      <c r="D990" t="s">
        <v>59</v>
      </c>
      <c r="E990">
        <v>12</v>
      </c>
      <c r="F990" t="str">
        <f t="shared" si="15"/>
        <v>Aggregate1-in-10October Monthly System Peak Day100% Cycling12</v>
      </c>
      <c r="G990">
        <v>12.193530000000001</v>
      </c>
      <c r="H990">
        <v>12.193530000000001</v>
      </c>
      <c r="I990">
        <v>82.785700000000006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10695</v>
      </c>
      <c r="P990" t="s">
        <v>60</v>
      </c>
      <c r="Q990" t="s">
        <v>58</v>
      </c>
    </row>
    <row r="991" spans="1:17" x14ac:dyDescent="0.25">
      <c r="A991" t="s">
        <v>30</v>
      </c>
      <c r="B991" t="s">
        <v>38</v>
      </c>
      <c r="C991" t="s">
        <v>52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0.37248530000000002</v>
      </c>
      <c r="H991">
        <v>0.37248530000000002</v>
      </c>
      <c r="I991">
        <v>83.294799999999995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12331</v>
      </c>
      <c r="P991" t="s">
        <v>60</v>
      </c>
      <c r="Q991" t="s">
        <v>58</v>
      </c>
    </row>
    <row r="992" spans="1:17" x14ac:dyDescent="0.25">
      <c r="A992" t="s">
        <v>28</v>
      </c>
      <c r="B992" t="s">
        <v>38</v>
      </c>
      <c r="C992" t="s">
        <v>52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1.5289809999999999</v>
      </c>
      <c r="H992">
        <v>1.5289809999999999</v>
      </c>
      <c r="I992">
        <v>83.294799999999995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12331</v>
      </c>
      <c r="P992" t="s">
        <v>60</v>
      </c>
      <c r="Q992" t="s">
        <v>58</v>
      </c>
    </row>
    <row r="993" spans="1:17" x14ac:dyDescent="0.25">
      <c r="A993" t="s">
        <v>29</v>
      </c>
      <c r="B993" t="s">
        <v>38</v>
      </c>
      <c r="C993" t="s">
        <v>52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1.3072079999999999</v>
      </c>
      <c r="H993">
        <v>1.3072079999999999</v>
      </c>
      <c r="I993">
        <v>83.294799999999995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12331</v>
      </c>
      <c r="P993" t="s">
        <v>60</v>
      </c>
      <c r="Q993" t="s">
        <v>58</v>
      </c>
    </row>
    <row r="994" spans="1:17" x14ac:dyDescent="0.25">
      <c r="A994" t="s">
        <v>43</v>
      </c>
      <c r="B994" t="s">
        <v>38</v>
      </c>
      <c r="C994" t="s">
        <v>52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18.853870000000001</v>
      </c>
      <c r="H994">
        <v>18.853870000000001</v>
      </c>
      <c r="I994">
        <v>83.294799999999995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12331</v>
      </c>
      <c r="P994" t="s">
        <v>60</v>
      </c>
      <c r="Q994" t="s">
        <v>58</v>
      </c>
    </row>
    <row r="995" spans="1:17" x14ac:dyDescent="0.25">
      <c r="A995" t="s">
        <v>30</v>
      </c>
      <c r="B995" t="s">
        <v>38</v>
      </c>
      <c r="C995" t="s">
        <v>52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0.31763330000000001</v>
      </c>
      <c r="H995">
        <v>0.31763330000000001</v>
      </c>
      <c r="I995">
        <v>83.058300000000003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23026</v>
      </c>
      <c r="P995" t="s">
        <v>60</v>
      </c>
      <c r="Q995" t="s">
        <v>58</v>
      </c>
    </row>
    <row r="996" spans="1:17" x14ac:dyDescent="0.25">
      <c r="A996" t="s">
        <v>28</v>
      </c>
      <c r="B996" t="s">
        <v>38</v>
      </c>
      <c r="C996" t="s">
        <v>52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1.3594189999999999</v>
      </c>
      <c r="H996">
        <v>1.3594189999999999</v>
      </c>
      <c r="I996">
        <v>83.058300000000003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23026</v>
      </c>
      <c r="P996" t="s">
        <v>60</v>
      </c>
      <c r="Q996" t="s">
        <v>58</v>
      </c>
    </row>
    <row r="997" spans="1:17" x14ac:dyDescent="0.25">
      <c r="A997" t="s">
        <v>29</v>
      </c>
      <c r="B997" t="s">
        <v>38</v>
      </c>
      <c r="C997" t="s">
        <v>52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1.1329800000000001</v>
      </c>
      <c r="H997">
        <v>1.1329800000000001</v>
      </c>
      <c r="I997">
        <v>83.058300000000003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23026</v>
      </c>
      <c r="P997" t="s">
        <v>60</v>
      </c>
      <c r="Q997" t="s">
        <v>58</v>
      </c>
    </row>
    <row r="998" spans="1:17" x14ac:dyDescent="0.25">
      <c r="A998" t="s">
        <v>43</v>
      </c>
      <c r="B998" t="s">
        <v>38</v>
      </c>
      <c r="C998" t="s">
        <v>52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31.301970000000001</v>
      </c>
      <c r="H998">
        <v>31.301970000000001</v>
      </c>
      <c r="I998">
        <v>83.058300000000003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23026</v>
      </c>
      <c r="P998" t="s">
        <v>60</v>
      </c>
      <c r="Q998" t="s">
        <v>58</v>
      </c>
    </row>
    <row r="999" spans="1:17" x14ac:dyDescent="0.25">
      <c r="A999" t="s">
        <v>30</v>
      </c>
      <c r="B999" t="s">
        <v>38</v>
      </c>
      <c r="C999" t="s">
        <v>53</v>
      </c>
      <c r="D999" t="s">
        <v>59</v>
      </c>
      <c r="E999">
        <v>12</v>
      </c>
      <c r="F999" t="str">
        <f t="shared" si="15"/>
        <v>Average Per Ton1-in-10September Monthly System Peak Day100% Cycling12</v>
      </c>
      <c r="G999">
        <v>0.33494390000000002</v>
      </c>
      <c r="H999">
        <v>0.33494380000000001</v>
      </c>
      <c r="I999">
        <v>96.230400000000003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10695</v>
      </c>
      <c r="P999" t="s">
        <v>60</v>
      </c>
      <c r="Q999" t="s">
        <v>58</v>
      </c>
    </row>
    <row r="1000" spans="1:17" x14ac:dyDescent="0.25">
      <c r="A1000" t="s">
        <v>28</v>
      </c>
      <c r="B1000" t="s">
        <v>38</v>
      </c>
      <c r="C1000" t="s">
        <v>53</v>
      </c>
      <c r="D1000" t="s">
        <v>59</v>
      </c>
      <c r="E1000">
        <v>12</v>
      </c>
      <c r="F1000" t="str">
        <f t="shared" si="15"/>
        <v>Average Per Premise1-in-10September Monthly System Peak Day100% Cycling12</v>
      </c>
      <c r="G1000">
        <v>1.5010969999999999</v>
      </c>
      <c r="H1000">
        <v>1.5010969999999999</v>
      </c>
      <c r="I1000">
        <v>96.230400000000003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10695</v>
      </c>
      <c r="P1000" t="s">
        <v>60</v>
      </c>
      <c r="Q1000" t="s">
        <v>58</v>
      </c>
    </row>
    <row r="1001" spans="1:17" x14ac:dyDescent="0.25">
      <c r="A1001" t="s">
        <v>29</v>
      </c>
      <c r="B1001" t="s">
        <v>38</v>
      </c>
      <c r="C1001" t="s">
        <v>53</v>
      </c>
      <c r="D1001" t="s">
        <v>59</v>
      </c>
      <c r="E1001">
        <v>12</v>
      </c>
      <c r="F1001" t="str">
        <f t="shared" si="15"/>
        <v>Average Per Device1-in-10September Monthly System Peak Day100% Cycling12</v>
      </c>
      <c r="G1001">
        <v>1.2157690000000001</v>
      </c>
      <c r="H1001">
        <v>1.2157690000000001</v>
      </c>
      <c r="I1001">
        <v>96.230400000000003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10695</v>
      </c>
      <c r="P1001" t="s">
        <v>60</v>
      </c>
      <c r="Q1001" t="s">
        <v>58</v>
      </c>
    </row>
    <row r="1002" spans="1:17" x14ac:dyDescent="0.25">
      <c r="A1002" t="s">
        <v>43</v>
      </c>
      <c r="B1002" t="s">
        <v>38</v>
      </c>
      <c r="C1002" t="s">
        <v>53</v>
      </c>
      <c r="D1002" t="s">
        <v>59</v>
      </c>
      <c r="E1002">
        <v>12</v>
      </c>
      <c r="F1002" t="str">
        <f t="shared" si="15"/>
        <v>Aggregate1-in-10September Monthly System Peak Day100% Cycling12</v>
      </c>
      <c r="G1002">
        <v>16.05423</v>
      </c>
      <c r="H1002">
        <v>16.05423</v>
      </c>
      <c r="I1002">
        <v>96.230400000000003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10695</v>
      </c>
      <c r="P1002" t="s">
        <v>60</v>
      </c>
      <c r="Q1002" t="s">
        <v>58</v>
      </c>
    </row>
    <row r="1003" spans="1:17" x14ac:dyDescent="0.25">
      <c r="A1003" t="s">
        <v>30</v>
      </c>
      <c r="B1003" t="s">
        <v>38</v>
      </c>
      <c r="C1003" t="s">
        <v>53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0.4852496</v>
      </c>
      <c r="H1003">
        <v>0.4852496</v>
      </c>
      <c r="I1003">
        <v>97.692499999999995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12331</v>
      </c>
      <c r="P1003" t="s">
        <v>60</v>
      </c>
      <c r="Q1003" t="s">
        <v>58</v>
      </c>
    </row>
    <row r="1004" spans="1:17" x14ac:dyDescent="0.25">
      <c r="A1004" t="s">
        <v>28</v>
      </c>
      <c r="B1004" t="s">
        <v>38</v>
      </c>
      <c r="C1004" t="s">
        <v>53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1.991857</v>
      </c>
      <c r="H1004">
        <v>1.991857</v>
      </c>
      <c r="I1004">
        <v>97.692499999999995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12331</v>
      </c>
      <c r="P1004" t="s">
        <v>60</v>
      </c>
      <c r="Q1004" t="s">
        <v>58</v>
      </c>
    </row>
    <row r="1005" spans="1:17" x14ac:dyDescent="0.25">
      <c r="A1005" t="s">
        <v>29</v>
      </c>
      <c r="B1005" t="s">
        <v>38</v>
      </c>
      <c r="C1005" t="s">
        <v>53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1.7029460000000001</v>
      </c>
      <c r="H1005">
        <v>1.7029460000000001</v>
      </c>
      <c r="I1005">
        <v>97.692499999999995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12331</v>
      </c>
      <c r="P1005" t="s">
        <v>60</v>
      </c>
      <c r="Q1005" t="s">
        <v>58</v>
      </c>
    </row>
    <row r="1006" spans="1:17" x14ac:dyDescent="0.25">
      <c r="A1006" t="s">
        <v>43</v>
      </c>
      <c r="B1006" t="s">
        <v>38</v>
      </c>
      <c r="C1006" t="s">
        <v>53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24.561589999999999</v>
      </c>
      <c r="H1006">
        <v>24.561589999999999</v>
      </c>
      <c r="I1006">
        <v>97.692499999999995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12331</v>
      </c>
      <c r="P1006" t="s">
        <v>60</v>
      </c>
      <c r="Q1006" t="s">
        <v>58</v>
      </c>
    </row>
    <row r="1007" spans="1:17" x14ac:dyDescent="0.25">
      <c r="A1007" t="s">
        <v>30</v>
      </c>
      <c r="B1007" t="s">
        <v>38</v>
      </c>
      <c r="C1007" t="s">
        <v>53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0.41543259999999999</v>
      </c>
      <c r="H1007">
        <v>0.41543259999999999</v>
      </c>
      <c r="I1007">
        <v>97.013400000000004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23026</v>
      </c>
      <c r="P1007" t="s">
        <v>60</v>
      </c>
      <c r="Q1007" t="s">
        <v>58</v>
      </c>
    </row>
    <row r="1008" spans="1:17" x14ac:dyDescent="0.25">
      <c r="A1008" t="s">
        <v>28</v>
      </c>
      <c r="B1008" t="s">
        <v>38</v>
      </c>
      <c r="C1008" t="s">
        <v>53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1.7779830000000001</v>
      </c>
      <c r="H1008">
        <v>1.7779830000000001</v>
      </c>
      <c r="I1008">
        <v>97.013400000000004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23026</v>
      </c>
      <c r="P1008" t="s">
        <v>60</v>
      </c>
      <c r="Q1008" t="s">
        <v>58</v>
      </c>
    </row>
    <row r="1009" spans="1:17" x14ac:dyDescent="0.25">
      <c r="A1009" t="s">
        <v>29</v>
      </c>
      <c r="B1009" t="s">
        <v>38</v>
      </c>
      <c r="C1009" t="s">
        <v>53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1.481824</v>
      </c>
      <c r="H1009">
        <v>1.481824</v>
      </c>
      <c r="I1009">
        <v>97.013400000000004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23026</v>
      </c>
      <c r="P1009" t="s">
        <v>60</v>
      </c>
      <c r="Q1009" t="s">
        <v>58</v>
      </c>
    </row>
    <row r="1010" spans="1:17" x14ac:dyDescent="0.25">
      <c r="A1010" t="s">
        <v>43</v>
      </c>
      <c r="B1010" t="s">
        <v>38</v>
      </c>
      <c r="C1010" t="s">
        <v>53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40.939839999999997</v>
      </c>
      <c r="H1010">
        <v>40.939839999999997</v>
      </c>
      <c r="I1010">
        <v>97.013400000000004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23026</v>
      </c>
      <c r="P1010" t="s">
        <v>60</v>
      </c>
      <c r="Q1010" t="s">
        <v>58</v>
      </c>
    </row>
    <row r="1011" spans="1:17" x14ac:dyDescent="0.25">
      <c r="A1011" t="s">
        <v>30</v>
      </c>
      <c r="B1011" t="s">
        <v>38</v>
      </c>
      <c r="C1011" t="s">
        <v>48</v>
      </c>
      <c r="D1011" t="s">
        <v>59</v>
      </c>
      <c r="E1011">
        <v>13</v>
      </c>
      <c r="F1011" t="str">
        <f t="shared" si="15"/>
        <v>Average Per Ton1-in-10August Monthly System Peak Day100% Cycling13</v>
      </c>
      <c r="G1011">
        <v>0.32400420000000002</v>
      </c>
      <c r="H1011">
        <v>0.32400420000000002</v>
      </c>
      <c r="I1011">
        <v>87.217500000000001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10695</v>
      </c>
      <c r="P1011" t="s">
        <v>60</v>
      </c>
      <c r="Q1011" t="s">
        <v>58</v>
      </c>
    </row>
    <row r="1012" spans="1:17" x14ac:dyDescent="0.25">
      <c r="A1012" t="s">
        <v>28</v>
      </c>
      <c r="B1012" t="s">
        <v>38</v>
      </c>
      <c r="C1012" t="s">
        <v>48</v>
      </c>
      <c r="D1012" t="s">
        <v>59</v>
      </c>
      <c r="E1012">
        <v>13</v>
      </c>
      <c r="F1012" t="str">
        <f t="shared" si="15"/>
        <v>Average Per Premise1-in-10August Monthly System Peak Day100% Cycling13</v>
      </c>
      <c r="G1012">
        <v>1.4520690000000001</v>
      </c>
      <c r="H1012">
        <v>1.4520690000000001</v>
      </c>
      <c r="I1012">
        <v>87.217500000000001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10695</v>
      </c>
      <c r="P1012" t="s">
        <v>60</v>
      </c>
      <c r="Q1012" t="s">
        <v>58</v>
      </c>
    </row>
    <row r="1013" spans="1:17" x14ac:dyDescent="0.25">
      <c r="A1013" t="s">
        <v>29</v>
      </c>
      <c r="B1013" t="s">
        <v>38</v>
      </c>
      <c r="C1013" t="s">
        <v>48</v>
      </c>
      <c r="D1013" t="s">
        <v>59</v>
      </c>
      <c r="E1013">
        <v>13</v>
      </c>
      <c r="F1013" t="str">
        <f t="shared" si="15"/>
        <v>Average Per Device1-in-10August Monthly System Peak Day100% Cycling13</v>
      </c>
      <c r="G1013">
        <v>1.1760600000000001</v>
      </c>
      <c r="H1013">
        <v>1.1760600000000001</v>
      </c>
      <c r="I1013">
        <v>87.217500000000001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10695</v>
      </c>
      <c r="P1013" t="s">
        <v>60</v>
      </c>
      <c r="Q1013" t="s">
        <v>58</v>
      </c>
    </row>
    <row r="1014" spans="1:17" x14ac:dyDescent="0.25">
      <c r="A1014" t="s">
        <v>43</v>
      </c>
      <c r="B1014" t="s">
        <v>38</v>
      </c>
      <c r="C1014" t="s">
        <v>48</v>
      </c>
      <c r="D1014" t="s">
        <v>59</v>
      </c>
      <c r="E1014">
        <v>13</v>
      </c>
      <c r="F1014" t="str">
        <f t="shared" si="15"/>
        <v>Aggregate1-in-10August Monthly System Peak Day100% Cycling13</v>
      </c>
      <c r="G1014">
        <v>15.52988</v>
      </c>
      <c r="H1014">
        <v>15.52988</v>
      </c>
      <c r="I1014">
        <v>87.217500000000001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10695</v>
      </c>
      <c r="P1014" t="s">
        <v>60</v>
      </c>
      <c r="Q1014" t="s">
        <v>58</v>
      </c>
    </row>
    <row r="1015" spans="1:17" x14ac:dyDescent="0.25">
      <c r="A1015" t="s">
        <v>30</v>
      </c>
      <c r="B1015" t="s">
        <v>38</v>
      </c>
      <c r="C1015" t="s">
        <v>48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0.47993669999999999</v>
      </c>
      <c r="H1015">
        <v>0.47993669999999999</v>
      </c>
      <c r="I1015">
        <v>88.290499999999994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12331</v>
      </c>
      <c r="P1015" t="s">
        <v>60</v>
      </c>
      <c r="Q1015" t="s">
        <v>58</v>
      </c>
    </row>
    <row r="1016" spans="1:17" x14ac:dyDescent="0.25">
      <c r="A1016" t="s">
        <v>28</v>
      </c>
      <c r="B1016" t="s">
        <v>38</v>
      </c>
      <c r="C1016" t="s">
        <v>48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1.9700489999999999</v>
      </c>
      <c r="H1016">
        <v>1.9700489999999999</v>
      </c>
      <c r="I1016">
        <v>88.290499999999994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12331</v>
      </c>
      <c r="P1016" t="s">
        <v>60</v>
      </c>
      <c r="Q1016" t="s">
        <v>58</v>
      </c>
    </row>
    <row r="1017" spans="1:17" x14ac:dyDescent="0.25">
      <c r="A1017" t="s">
        <v>29</v>
      </c>
      <c r="B1017" t="s">
        <v>38</v>
      </c>
      <c r="C1017" t="s">
        <v>48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1.684301</v>
      </c>
      <c r="H1017">
        <v>1.684301</v>
      </c>
      <c r="I1017">
        <v>88.290499999999994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12331</v>
      </c>
      <c r="P1017" t="s">
        <v>60</v>
      </c>
      <c r="Q1017" t="s">
        <v>58</v>
      </c>
    </row>
    <row r="1018" spans="1:17" x14ac:dyDescent="0.25">
      <c r="A1018" t="s">
        <v>43</v>
      </c>
      <c r="B1018" t="s">
        <v>38</v>
      </c>
      <c r="C1018" t="s">
        <v>48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24.292670000000001</v>
      </c>
      <c r="H1018">
        <v>24.292670000000001</v>
      </c>
      <c r="I1018">
        <v>88.290499999999994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12331</v>
      </c>
      <c r="P1018" t="s">
        <v>60</v>
      </c>
      <c r="Q1018" t="s">
        <v>58</v>
      </c>
    </row>
    <row r="1019" spans="1:17" x14ac:dyDescent="0.25">
      <c r="A1019" t="s">
        <v>30</v>
      </c>
      <c r="B1019" t="s">
        <v>38</v>
      </c>
      <c r="C1019" t="s">
        <v>48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0.40750599999999998</v>
      </c>
      <c r="H1019">
        <v>0.40750599999999998</v>
      </c>
      <c r="I1019">
        <v>87.792100000000005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23026</v>
      </c>
      <c r="P1019" t="s">
        <v>60</v>
      </c>
      <c r="Q1019" t="s">
        <v>58</v>
      </c>
    </row>
    <row r="1020" spans="1:17" x14ac:dyDescent="0.25">
      <c r="A1020" t="s">
        <v>28</v>
      </c>
      <c r="B1020" t="s">
        <v>38</v>
      </c>
      <c r="C1020" t="s">
        <v>48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1.744059</v>
      </c>
      <c r="H1020">
        <v>1.744059</v>
      </c>
      <c r="I1020">
        <v>87.792100000000005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23026</v>
      </c>
      <c r="P1020" t="s">
        <v>60</v>
      </c>
      <c r="Q1020" t="s">
        <v>58</v>
      </c>
    </row>
    <row r="1021" spans="1:17" x14ac:dyDescent="0.25">
      <c r="A1021" t="s">
        <v>29</v>
      </c>
      <c r="B1021" t="s">
        <v>38</v>
      </c>
      <c r="C1021" t="s">
        <v>48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1.453551</v>
      </c>
      <c r="H1021">
        <v>1.453551</v>
      </c>
      <c r="I1021">
        <v>87.792100000000005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23026</v>
      </c>
      <c r="P1021" t="s">
        <v>60</v>
      </c>
      <c r="Q1021" t="s">
        <v>58</v>
      </c>
    </row>
    <row r="1022" spans="1:17" x14ac:dyDescent="0.25">
      <c r="A1022" t="s">
        <v>43</v>
      </c>
      <c r="B1022" t="s">
        <v>38</v>
      </c>
      <c r="C1022" t="s">
        <v>48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40.158700000000003</v>
      </c>
      <c r="H1022">
        <v>40.158700000000003</v>
      </c>
      <c r="I1022">
        <v>87.792100000000005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23026</v>
      </c>
      <c r="P1022" t="s">
        <v>60</v>
      </c>
      <c r="Q1022" t="s">
        <v>58</v>
      </c>
    </row>
    <row r="1023" spans="1:17" x14ac:dyDescent="0.25">
      <c r="A1023" t="s">
        <v>30</v>
      </c>
      <c r="B1023" t="s">
        <v>38</v>
      </c>
      <c r="C1023" t="s">
        <v>37</v>
      </c>
      <c r="D1023" t="s">
        <v>59</v>
      </c>
      <c r="E1023">
        <v>13</v>
      </c>
      <c r="F1023" t="str">
        <f t="shared" si="15"/>
        <v>Average Per Ton1-in-10August Typical Event Day100% Cycling13</v>
      </c>
      <c r="G1023">
        <v>0.3174768</v>
      </c>
      <c r="H1023">
        <v>0.3174768</v>
      </c>
      <c r="I1023">
        <v>86.874300000000005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10695</v>
      </c>
      <c r="P1023" t="s">
        <v>60</v>
      </c>
      <c r="Q1023" t="s">
        <v>58</v>
      </c>
    </row>
    <row r="1024" spans="1:17" x14ac:dyDescent="0.25">
      <c r="A1024" t="s">
        <v>28</v>
      </c>
      <c r="B1024" t="s">
        <v>38</v>
      </c>
      <c r="C1024" t="s">
        <v>37</v>
      </c>
      <c r="D1024" t="s">
        <v>59</v>
      </c>
      <c r="E1024">
        <v>13</v>
      </c>
      <c r="F1024" t="str">
        <f t="shared" si="15"/>
        <v>Average Per Premise1-in-10August Typical Event Day100% Cycling13</v>
      </c>
      <c r="G1024">
        <v>1.4228149999999999</v>
      </c>
      <c r="H1024">
        <v>1.4228160000000001</v>
      </c>
      <c r="I1024">
        <v>86.874300000000005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10695</v>
      </c>
      <c r="P1024" t="s">
        <v>60</v>
      </c>
      <c r="Q1024" t="s">
        <v>58</v>
      </c>
    </row>
    <row r="1025" spans="1:17" x14ac:dyDescent="0.25">
      <c r="A1025" t="s">
        <v>29</v>
      </c>
      <c r="B1025" t="s">
        <v>38</v>
      </c>
      <c r="C1025" t="s">
        <v>37</v>
      </c>
      <c r="D1025" t="s">
        <v>59</v>
      </c>
      <c r="E1025">
        <v>13</v>
      </c>
      <c r="F1025" t="str">
        <f t="shared" si="15"/>
        <v>Average Per Device1-in-10August Typical Event Day100% Cycling13</v>
      </c>
      <c r="G1025">
        <v>1.1523669999999999</v>
      </c>
      <c r="H1025">
        <v>1.1523669999999999</v>
      </c>
      <c r="I1025">
        <v>86.874300000000005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10695</v>
      </c>
      <c r="P1025" t="s">
        <v>60</v>
      </c>
      <c r="Q1025" t="s">
        <v>58</v>
      </c>
    </row>
    <row r="1026" spans="1:17" x14ac:dyDescent="0.25">
      <c r="A1026" t="s">
        <v>43</v>
      </c>
      <c r="B1026" t="s">
        <v>38</v>
      </c>
      <c r="C1026" t="s">
        <v>37</v>
      </c>
      <c r="D1026" t="s">
        <v>59</v>
      </c>
      <c r="E1026">
        <v>13</v>
      </c>
      <c r="F1026" t="str">
        <f t="shared" si="15"/>
        <v>Aggregate1-in-10August Typical Event Day100% Cycling13</v>
      </c>
      <c r="G1026">
        <v>15.21701</v>
      </c>
      <c r="H1026">
        <v>15.21701</v>
      </c>
      <c r="I1026">
        <v>86.874300000000005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10695</v>
      </c>
      <c r="P1026" t="s">
        <v>60</v>
      </c>
      <c r="Q1026" t="s">
        <v>58</v>
      </c>
    </row>
    <row r="1027" spans="1:17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0.47162850000000001</v>
      </c>
      <c r="H1027">
        <v>0.47162850000000001</v>
      </c>
      <c r="I1027">
        <v>88.0625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12331</v>
      </c>
      <c r="P1027" t="s">
        <v>60</v>
      </c>
      <c r="Q1027" t="s">
        <v>58</v>
      </c>
    </row>
    <row r="1028" spans="1:17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1.935945</v>
      </c>
      <c r="H1028">
        <v>1.935945</v>
      </c>
      <c r="I1028">
        <v>88.0625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12331</v>
      </c>
      <c r="P1028" t="s">
        <v>60</v>
      </c>
      <c r="Q1028" t="s">
        <v>58</v>
      </c>
    </row>
    <row r="1029" spans="1:17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1.6551439999999999</v>
      </c>
      <c r="H1029">
        <v>1.6551439999999999</v>
      </c>
      <c r="I1029">
        <v>88.0625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12331</v>
      </c>
      <c r="P1029" t="s">
        <v>60</v>
      </c>
      <c r="Q1029" t="s">
        <v>58</v>
      </c>
    </row>
    <row r="1030" spans="1:17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23.872140000000002</v>
      </c>
      <c r="H1030">
        <v>23.872140000000002</v>
      </c>
      <c r="I1030">
        <v>88.0625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12331</v>
      </c>
      <c r="P1030" t="s">
        <v>60</v>
      </c>
      <c r="Q1030" t="s">
        <v>58</v>
      </c>
    </row>
    <row r="1031" spans="1:17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0.40002500000000002</v>
      </c>
      <c r="H1031">
        <v>0.40002500000000002</v>
      </c>
      <c r="I1031">
        <v>87.510599999999997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23026</v>
      </c>
      <c r="P1031" t="s">
        <v>60</v>
      </c>
      <c r="Q1031" t="s">
        <v>58</v>
      </c>
    </row>
    <row r="1032" spans="1:17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1.7120420000000001</v>
      </c>
      <c r="H1032">
        <v>1.7120420000000001</v>
      </c>
      <c r="I1032">
        <v>87.510599999999997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23026</v>
      </c>
      <c r="P1032" t="s">
        <v>60</v>
      </c>
      <c r="Q1032" t="s">
        <v>58</v>
      </c>
    </row>
    <row r="1033" spans="1:17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1.426866</v>
      </c>
      <c r="H1033">
        <v>1.426866</v>
      </c>
      <c r="I1033">
        <v>87.510599999999997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23026</v>
      </c>
      <c r="P1033" t="s">
        <v>60</v>
      </c>
      <c r="Q1033" t="s">
        <v>58</v>
      </c>
    </row>
    <row r="1034" spans="1:17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39.421469999999999</v>
      </c>
      <c r="H1034">
        <v>39.421469999999999</v>
      </c>
      <c r="I1034">
        <v>87.510599999999997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23026</v>
      </c>
      <c r="P1034" t="s">
        <v>60</v>
      </c>
      <c r="Q1034" t="s">
        <v>58</v>
      </c>
    </row>
    <row r="1035" spans="1:17" x14ac:dyDescent="0.25">
      <c r="A1035" t="s">
        <v>30</v>
      </c>
      <c r="B1035" t="s">
        <v>38</v>
      </c>
      <c r="C1035" t="s">
        <v>49</v>
      </c>
      <c r="D1035" t="s">
        <v>59</v>
      </c>
      <c r="E1035">
        <v>13</v>
      </c>
      <c r="F1035" t="str">
        <f t="shared" si="16"/>
        <v>Average Per Ton1-in-10July Monthly System Peak Day100% Cycling13</v>
      </c>
      <c r="G1035">
        <v>0.28356140000000002</v>
      </c>
      <c r="H1035">
        <v>0.28356140000000002</v>
      </c>
      <c r="I1035">
        <v>79.704700000000003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10695</v>
      </c>
      <c r="P1035" t="s">
        <v>60</v>
      </c>
      <c r="Q1035" t="s">
        <v>58</v>
      </c>
    </row>
    <row r="1036" spans="1:17" x14ac:dyDescent="0.25">
      <c r="A1036" t="s">
        <v>28</v>
      </c>
      <c r="B1036" t="s">
        <v>38</v>
      </c>
      <c r="C1036" t="s">
        <v>49</v>
      </c>
      <c r="D1036" t="s">
        <v>59</v>
      </c>
      <c r="E1036">
        <v>13</v>
      </c>
      <c r="F1036" t="str">
        <f t="shared" si="16"/>
        <v>Average Per Premise1-in-10July Monthly System Peak Day100% Cycling13</v>
      </c>
      <c r="G1036">
        <v>1.2708189999999999</v>
      </c>
      <c r="H1036">
        <v>1.2708189999999999</v>
      </c>
      <c r="I1036">
        <v>79.704700000000003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10695</v>
      </c>
      <c r="P1036" t="s">
        <v>60</v>
      </c>
      <c r="Q1036" t="s">
        <v>58</v>
      </c>
    </row>
    <row r="1037" spans="1:17" x14ac:dyDescent="0.25">
      <c r="A1037" t="s">
        <v>29</v>
      </c>
      <c r="B1037" t="s">
        <v>38</v>
      </c>
      <c r="C1037" t="s">
        <v>49</v>
      </c>
      <c r="D1037" t="s">
        <v>59</v>
      </c>
      <c r="E1037">
        <v>13</v>
      </c>
      <c r="F1037" t="str">
        <f t="shared" si="16"/>
        <v>Average Per Device1-in-10July Monthly System Peak Day100% Cycling13</v>
      </c>
      <c r="G1037">
        <v>1.0292619999999999</v>
      </c>
      <c r="H1037">
        <v>1.0292619999999999</v>
      </c>
      <c r="I1037">
        <v>79.704700000000003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10695</v>
      </c>
      <c r="P1037" t="s">
        <v>60</v>
      </c>
      <c r="Q1037" t="s">
        <v>58</v>
      </c>
    </row>
    <row r="1038" spans="1:17" x14ac:dyDescent="0.25">
      <c r="A1038" t="s">
        <v>43</v>
      </c>
      <c r="B1038" t="s">
        <v>38</v>
      </c>
      <c r="C1038" t="s">
        <v>49</v>
      </c>
      <c r="D1038" t="s">
        <v>59</v>
      </c>
      <c r="E1038">
        <v>13</v>
      </c>
      <c r="F1038" t="str">
        <f t="shared" si="16"/>
        <v>Aggregate1-in-10July Monthly System Peak Day100% Cycling13</v>
      </c>
      <c r="G1038">
        <v>13.59141</v>
      </c>
      <c r="H1038">
        <v>13.59141</v>
      </c>
      <c r="I1038">
        <v>79.704700000000003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10695</v>
      </c>
      <c r="P1038" t="s">
        <v>60</v>
      </c>
      <c r="Q1038" t="s">
        <v>58</v>
      </c>
    </row>
    <row r="1039" spans="1:17" x14ac:dyDescent="0.25">
      <c r="A1039" t="s">
        <v>30</v>
      </c>
      <c r="B1039" t="s">
        <v>38</v>
      </c>
      <c r="C1039" t="s">
        <v>49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0.42440299999999997</v>
      </c>
      <c r="H1039">
        <v>0.42440299999999997</v>
      </c>
      <c r="I1039">
        <v>80.520499999999998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12331</v>
      </c>
      <c r="P1039" t="s">
        <v>60</v>
      </c>
      <c r="Q1039" t="s">
        <v>58</v>
      </c>
    </row>
    <row r="1040" spans="1:17" x14ac:dyDescent="0.25">
      <c r="A1040" t="s">
        <v>28</v>
      </c>
      <c r="B1040" t="s">
        <v>38</v>
      </c>
      <c r="C1040" t="s">
        <v>49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1.7420929999999999</v>
      </c>
      <c r="H1040">
        <v>1.7420929999999999</v>
      </c>
      <c r="I1040">
        <v>80.520499999999998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12331</v>
      </c>
      <c r="P1040" t="s">
        <v>60</v>
      </c>
      <c r="Q1040" t="s">
        <v>58</v>
      </c>
    </row>
    <row r="1041" spans="1:17" x14ac:dyDescent="0.25">
      <c r="A1041" t="s">
        <v>29</v>
      </c>
      <c r="B1041" t="s">
        <v>38</v>
      </c>
      <c r="C1041" t="s">
        <v>49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1.489409</v>
      </c>
      <c r="H1041">
        <v>1.489409</v>
      </c>
      <c r="I1041">
        <v>80.520499999999998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12331</v>
      </c>
      <c r="P1041" t="s">
        <v>60</v>
      </c>
      <c r="Q1041" t="s">
        <v>58</v>
      </c>
    </row>
    <row r="1042" spans="1:17" x14ac:dyDescent="0.25">
      <c r="A1042" t="s">
        <v>43</v>
      </c>
      <c r="B1042" t="s">
        <v>38</v>
      </c>
      <c r="C1042" t="s">
        <v>49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21.481750000000002</v>
      </c>
      <c r="H1042">
        <v>21.481750000000002</v>
      </c>
      <c r="I1042">
        <v>80.520499999999998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12331</v>
      </c>
      <c r="P1042" t="s">
        <v>60</v>
      </c>
      <c r="Q1042" t="s">
        <v>58</v>
      </c>
    </row>
    <row r="1043" spans="1:17" x14ac:dyDescent="0.25">
      <c r="A1043" t="s">
        <v>30</v>
      </c>
      <c r="B1043" t="s">
        <v>38</v>
      </c>
      <c r="C1043" t="s">
        <v>49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0.35898210000000003</v>
      </c>
      <c r="H1043">
        <v>0.35898210000000003</v>
      </c>
      <c r="I1043">
        <v>80.141599999999997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23026</v>
      </c>
      <c r="P1043" t="s">
        <v>60</v>
      </c>
      <c r="Q1043" t="s">
        <v>58</v>
      </c>
    </row>
    <row r="1044" spans="1:17" x14ac:dyDescent="0.25">
      <c r="A1044" t="s">
        <v>28</v>
      </c>
      <c r="B1044" t="s">
        <v>38</v>
      </c>
      <c r="C1044" t="s">
        <v>49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1.536384</v>
      </c>
      <c r="H1044">
        <v>1.536384</v>
      </c>
      <c r="I1044">
        <v>80.141599999999997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23026</v>
      </c>
      <c r="P1044" t="s">
        <v>60</v>
      </c>
      <c r="Q1044" t="s">
        <v>58</v>
      </c>
    </row>
    <row r="1045" spans="1:17" x14ac:dyDescent="0.25">
      <c r="A1045" t="s">
        <v>29</v>
      </c>
      <c r="B1045" t="s">
        <v>38</v>
      </c>
      <c r="C1045" t="s">
        <v>49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1.2804690000000001</v>
      </c>
      <c r="H1045">
        <v>1.2804690000000001</v>
      </c>
      <c r="I1045">
        <v>80.141599999999997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23026</v>
      </c>
      <c r="P1045" t="s">
        <v>60</v>
      </c>
      <c r="Q1045" t="s">
        <v>58</v>
      </c>
    </row>
    <row r="1046" spans="1:17" x14ac:dyDescent="0.25">
      <c r="A1046" t="s">
        <v>43</v>
      </c>
      <c r="B1046" t="s">
        <v>38</v>
      </c>
      <c r="C1046" t="s">
        <v>49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35.37679</v>
      </c>
      <c r="H1046">
        <v>35.37679</v>
      </c>
      <c r="I1046">
        <v>80.141599999999997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23026</v>
      </c>
      <c r="P1046" t="s">
        <v>60</v>
      </c>
      <c r="Q1046" t="s">
        <v>58</v>
      </c>
    </row>
    <row r="1047" spans="1:17" x14ac:dyDescent="0.25">
      <c r="A1047" t="s">
        <v>30</v>
      </c>
      <c r="B1047" t="s">
        <v>38</v>
      </c>
      <c r="C1047" t="s">
        <v>50</v>
      </c>
      <c r="D1047" t="s">
        <v>59</v>
      </c>
      <c r="E1047">
        <v>13</v>
      </c>
      <c r="F1047" t="str">
        <f t="shared" si="16"/>
        <v>Average Per Ton1-in-10June Monthly System Peak Day100% Cycling13</v>
      </c>
      <c r="G1047">
        <v>0.27440510000000001</v>
      </c>
      <c r="H1047">
        <v>0.27440510000000001</v>
      </c>
      <c r="I1047">
        <v>84.442400000000006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10695</v>
      </c>
      <c r="P1047" t="s">
        <v>60</v>
      </c>
      <c r="Q1047" t="s">
        <v>58</v>
      </c>
    </row>
    <row r="1048" spans="1:17" x14ac:dyDescent="0.25">
      <c r="A1048" t="s">
        <v>28</v>
      </c>
      <c r="B1048" t="s">
        <v>38</v>
      </c>
      <c r="C1048" t="s">
        <v>50</v>
      </c>
      <c r="D1048" t="s">
        <v>59</v>
      </c>
      <c r="E1048">
        <v>13</v>
      </c>
      <c r="F1048" t="str">
        <f t="shared" si="16"/>
        <v>Average Per Premise1-in-10June Monthly System Peak Day100% Cycling13</v>
      </c>
      <c r="G1048">
        <v>1.229784</v>
      </c>
      <c r="H1048">
        <v>1.229784</v>
      </c>
      <c r="I1048">
        <v>84.442400000000006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10695</v>
      </c>
      <c r="P1048" t="s">
        <v>60</v>
      </c>
      <c r="Q1048" t="s">
        <v>58</v>
      </c>
    </row>
    <row r="1049" spans="1:17" x14ac:dyDescent="0.25">
      <c r="A1049" t="s">
        <v>29</v>
      </c>
      <c r="B1049" t="s">
        <v>38</v>
      </c>
      <c r="C1049" t="s">
        <v>50</v>
      </c>
      <c r="D1049" t="s">
        <v>59</v>
      </c>
      <c r="E1049">
        <v>13</v>
      </c>
      <c r="F1049" t="str">
        <f t="shared" si="16"/>
        <v>Average Per Device1-in-10June Monthly System Peak Day100% Cycling13</v>
      </c>
      <c r="G1049">
        <v>0.996027</v>
      </c>
      <c r="H1049">
        <v>0.996027</v>
      </c>
      <c r="I1049">
        <v>84.442400000000006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10695</v>
      </c>
      <c r="P1049" t="s">
        <v>60</v>
      </c>
      <c r="Q1049" t="s">
        <v>58</v>
      </c>
    </row>
    <row r="1050" spans="1:17" x14ac:dyDescent="0.25">
      <c r="A1050" t="s">
        <v>43</v>
      </c>
      <c r="B1050" t="s">
        <v>38</v>
      </c>
      <c r="C1050" t="s">
        <v>50</v>
      </c>
      <c r="D1050" t="s">
        <v>59</v>
      </c>
      <c r="E1050">
        <v>13</v>
      </c>
      <c r="F1050" t="str">
        <f t="shared" si="16"/>
        <v>Aggregate1-in-10June Monthly System Peak Day100% Cycling13</v>
      </c>
      <c r="G1050">
        <v>13.15254</v>
      </c>
      <c r="H1050">
        <v>13.15254</v>
      </c>
      <c r="I1050">
        <v>84.442400000000006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10695</v>
      </c>
      <c r="P1050" t="s">
        <v>60</v>
      </c>
      <c r="Q1050" t="s">
        <v>58</v>
      </c>
    </row>
    <row r="1051" spans="1:17" x14ac:dyDescent="0.25">
      <c r="A1051" t="s">
        <v>30</v>
      </c>
      <c r="B1051" t="s">
        <v>38</v>
      </c>
      <c r="C1051" t="s">
        <v>50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0.41179189999999999</v>
      </c>
      <c r="H1051">
        <v>0.41179189999999999</v>
      </c>
      <c r="I1051">
        <v>85.396699999999996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12331</v>
      </c>
      <c r="P1051" t="s">
        <v>60</v>
      </c>
      <c r="Q1051" t="s">
        <v>58</v>
      </c>
    </row>
    <row r="1052" spans="1:17" x14ac:dyDescent="0.25">
      <c r="A1052" t="s">
        <v>28</v>
      </c>
      <c r="B1052" t="s">
        <v>38</v>
      </c>
      <c r="C1052" t="s">
        <v>50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1.6903269999999999</v>
      </c>
      <c r="H1052">
        <v>1.6903269999999999</v>
      </c>
      <c r="I1052">
        <v>85.396699999999996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12331</v>
      </c>
      <c r="P1052" t="s">
        <v>60</v>
      </c>
      <c r="Q1052" t="s">
        <v>58</v>
      </c>
    </row>
    <row r="1053" spans="1:17" x14ac:dyDescent="0.25">
      <c r="A1053" t="s">
        <v>29</v>
      </c>
      <c r="B1053" t="s">
        <v>38</v>
      </c>
      <c r="C1053" t="s">
        <v>50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1.445152</v>
      </c>
      <c r="H1053">
        <v>1.445152</v>
      </c>
      <c r="I1053">
        <v>85.396699999999996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12331</v>
      </c>
      <c r="P1053" t="s">
        <v>60</v>
      </c>
      <c r="Q1053" t="s">
        <v>58</v>
      </c>
    </row>
    <row r="1054" spans="1:17" x14ac:dyDescent="0.25">
      <c r="A1054" t="s">
        <v>43</v>
      </c>
      <c r="B1054" t="s">
        <v>38</v>
      </c>
      <c r="C1054" t="s">
        <v>50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20.843419999999998</v>
      </c>
      <c r="H1054">
        <v>20.843419999999998</v>
      </c>
      <c r="I1054">
        <v>85.396699999999996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12331</v>
      </c>
      <c r="P1054" t="s">
        <v>60</v>
      </c>
      <c r="Q1054" t="s">
        <v>58</v>
      </c>
    </row>
    <row r="1055" spans="1:17" x14ac:dyDescent="0.25">
      <c r="A1055" t="s">
        <v>30</v>
      </c>
      <c r="B1055" t="s">
        <v>38</v>
      </c>
      <c r="C1055" t="s">
        <v>50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0.3479757</v>
      </c>
      <c r="H1055">
        <v>0.3479757</v>
      </c>
      <c r="I1055">
        <v>84.953400000000002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23026</v>
      </c>
      <c r="P1055" t="s">
        <v>60</v>
      </c>
      <c r="Q1055" t="s">
        <v>58</v>
      </c>
    </row>
    <row r="1056" spans="1:17" x14ac:dyDescent="0.25">
      <c r="A1056" t="s">
        <v>28</v>
      </c>
      <c r="B1056" t="s">
        <v>38</v>
      </c>
      <c r="C1056" t="s">
        <v>50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1.489279</v>
      </c>
      <c r="H1056">
        <v>1.489279</v>
      </c>
      <c r="I1056">
        <v>84.953400000000002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23026</v>
      </c>
      <c r="P1056" t="s">
        <v>60</v>
      </c>
      <c r="Q1056" t="s">
        <v>58</v>
      </c>
    </row>
    <row r="1057" spans="1:17" x14ac:dyDescent="0.25">
      <c r="A1057" t="s">
        <v>29</v>
      </c>
      <c r="B1057" t="s">
        <v>38</v>
      </c>
      <c r="C1057" t="s">
        <v>50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1.241209</v>
      </c>
      <c r="H1057">
        <v>1.2412099999999999</v>
      </c>
      <c r="I1057">
        <v>84.953400000000002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23026</v>
      </c>
      <c r="P1057" t="s">
        <v>60</v>
      </c>
      <c r="Q1057" t="s">
        <v>58</v>
      </c>
    </row>
    <row r="1058" spans="1:17" x14ac:dyDescent="0.25">
      <c r="A1058" t="s">
        <v>43</v>
      </c>
      <c r="B1058" t="s">
        <v>38</v>
      </c>
      <c r="C1058" t="s">
        <v>50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34.292140000000003</v>
      </c>
      <c r="H1058">
        <v>34.292140000000003</v>
      </c>
      <c r="I1058">
        <v>84.953400000000002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23026</v>
      </c>
      <c r="P1058" t="s">
        <v>60</v>
      </c>
      <c r="Q1058" t="s">
        <v>58</v>
      </c>
    </row>
    <row r="1059" spans="1:17" x14ac:dyDescent="0.25">
      <c r="A1059" t="s">
        <v>30</v>
      </c>
      <c r="B1059" t="s">
        <v>38</v>
      </c>
      <c r="C1059" t="s">
        <v>51</v>
      </c>
      <c r="D1059" t="s">
        <v>59</v>
      </c>
      <c r="E1059">
        <v>13</v>
      </c>
      <c r="F1059" t="str">
        <f t="shared" si="16"/>
        <v>Average Per Ton1-in-10May Monthly System Peak Day100% Cycling13</v>
      </c>
      <c r="G1059">
        <v>0.27593469999999998</v>
      </c>
      <c r="H1059">
        <v>0.27593469999999998</v>
      </c>
      <c r="I1059">
        <v>84.989099999999993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10695</v>
      </c>
      <c r="P1059" t="s">
        <v>60</v>
      </c>
      <c r="Q1059" t="s">
        <v>58</v>
      </c>
    </row>
    <row r="1060" spans="1:17" x14ac:dyDescent="0.25">
      <c r="A1060" t="s">
        <v>28</v>
      </c>
      <c r="B1060" t="s">
        <v>38</v>
      </c>
      <c r="C1060" t="s">
        <v>51</v>
      </c>
      <c r="D1060" t="s">
        <v>59</v>
      </c>
      <c r="E1060">
        <v>13</v>
      </c>
      <c r="F1060" t="str">
        <f t="shared" si="16"/>
        <v>Average Per Premise1-in-10May Monthly System Peak Day100% Cycling13</v>
      </c>
      <c r="G1060">
        <v>1.236639</v>
      </c>
      <c r="H1060">
        <v>1.236639</v>
      </c>
      <c r="I1060">
        <v>84.989099999999993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10695</v>
      </c>
      <c r="P1060" t="s">
        <v>60</v>
      </c>
      <c r="Q1060" t="s">
        <v>58</v>
      </c>
    </row>
    <row r="1061" spans="1:17" x14ac:dyDescent="0.25">
      <c r="A1061" t="s">
        <v>29</v>
      </c>
      <c r="B1061" t="s">
        <v>38</v>
      </c>
      <c r="C1061" t="s">
        <v>51</v>
      </c>
      <c r="D1061" t="s">
        <v>59</v>
      </c>
      <c r="E1061">
        <v>13</v>
      </c>
      <c r="F1061" t="str">
        <f t="shared" si="16"/>
        <v>Average Per Device1-in-10May Monthly System Peak Day100% Cycling13</v>
      </c>
      <c r="G1061">
        <v>1.001579</v>
      </c>
      <c r="H1061">
        <v>1.001579</v>
      </c>
      <c r="I1061">
        <v>84.989099999999993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10695</v>
      </c>
      <c r="P1061" t="s">
        <v>60</v>
      </c>
      <c r="Q1061" t="s">
        <v>58</v>
      </c>
    </row>
    <row r="1062" spans="1:17" x14ac:dyDescent="0.25">
      <c r="A1062" t="s">
        <v>43</v>
      </c>
      <c r="B1062" t="s">
        <v>38</v>
      </c>
      <c r="C1062" t="s">
        <v>51</v>
      </c>
      <c r="D1062" t="s">
        <v>59</v>
      </c>
      <c r="E1062">
        <v>13</v>
      </c>
      <c r="F1062" t="str">
        <f t="shared" si="16"/>
        <v>Aggregate1-in-10May Monthly System Peak Day100% Cycling13</v>
      </c>
      <c r="G1062">
        <v>13.225860000000001</v>
      </c>
      <c r="H1062">
        <v>13.225860000000001</v>
      </c>
      <c r="I1062">
        <v>84.989099999999993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10695</v>
      </c>
      <c r="P1062" t="s">
        <v>60</v>
      </c>
      <c r="Q1062" t="s">
        <v>58</v>
      </c>
    </row>
    <row r="1063" spans="1:17" x14ac:dyDescent="0.25">
      <c r="A1063" t="s">
        <v>30</v>
      </c>
      <c r="B1063" t="s">
        <v>38</v>
      </c>
      <c r="C1063" t="s">
        <v>51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0.4151649</v>
      </c>
      <c r="H1063">
        <v>0.4151649</v>
      </c>
      <c r="I1063">
        <v>86.182699999999997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12331</v>
      </c>
      <c r="P1063" t="s">
        <v>60</v>
      </c>
      <c r="Q1063" t="s">
        <v>58</v>
      </c>
    </row>
    <row r="1064" spans="1:17" x14ac:dyDescent="0.25">
      <c r="A1064" t="s">
        <v>28</v>
      </c>
      <c r="B1064" t="s">
        <v>38</v>
      </c>
      <c r="C1064" t="s">
        <v>51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1.7041729999999999</v>
      </c>
      <c r="H1064">
        <v>1.7041729999999999</v>
      </c>
      <c r="I1064">
        <v>86.182699999999997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12331</v>
      </c>
      <c r="P1064" t="s">
        <v>60</v>
      </c>
      <c r="Q1064" t="s">
        <v>58</v>
      </c>
    </row>
    <row r="1065" spans="1:17" x14ac:dyDescent="0.25">
      <c r="A1065" t="s">
        <v>29</v>
      </c>
      <c r="B1065" t="s">
        <v>38</v>
      </c>
      <c r="C1065" t="s">
        <v>51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1.4569890000000001</v>
      </c>
      <c r="H1065">
        <v>1.4569890000000001</v>
      </c>
      <c r="I1065">
        <v>86.182699999999997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12331</v>
      </c>
      <c r="P1065" t="s">
        <v>60</v>
      </c>
      <c r="Q1065" t="s">
        <v>58</v>
      </c>
    </row>
    <row r="1066" spans="1:17" x14ac:dyDescent="0.25">
      <c r="A1066" t="s">
        <v>43</v>
      </c>
      <c r="B1066" t="s">
        <v>38</v>
      </c>
      <c r="C1066" t="s">
        <v>51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21.014150000000001</v>
      </c>
      <c r="H1066">
        <v>21.014150000000001</v>
      </c>
      <c r="I1066">
        <v>86.182699999999997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12331</v>
      </c>
      <c r="P1066" t="s">
        <v>60</v>
      </c>
      <c r="Q1066" t="s">
        <v>58</v>
      </c>
    </row>
    <row r="1067" spans="1:17" x14ac:dyDescent="0.25">
      <c r="A1067" t="s">
        <v>30</v>
      </c>
      <c r="B1067" t="s">
        <v>38</v>
      </c>
      <c r="C1067" t="s">
        <v>51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0.35049249999999998</v>
      </c>
      <c r="H1067">
        <v>0.35049249999999998</v>
      </c>
      <c r="I1067">
        <v>85.628299999999996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23026</v>
      </c>
      <c r="P1067" t="s">
        <v>60</v>
      </c>
      <c r="Q1067" t="s">
        <v>58</v>
      </c>
    </row>
    <row r="1068" spans="1:17" x14ac:dyDescent="0.25">
      <c r="A1068" t="s">
        <v>28</v>
      </c>
      <c r="B1068" t="s">
        <v>38</v>
      </c>
      <c r="C1068" t="s">
        <v>51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1.5000500000000001</v>
      </c>
      <c r="H1068">
        <v>1.5000500000000001</v>
      </c>
      <c r="I1068">
        <v>85.628299999999996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23026</v>
      </c>
      <c r="P1068" t="s">
        <v>60</v>
      </c>
      <c r="Q1068" t="s">
        <v>58</v>
      </c>
    </row>
    <row r="1069" spans="1:17" x14ac:dyDescent="0.25">
      <c r="A1069" t="s">
        <v>29</v>
      </c>
      <c r="B1069" t="s">
        <v>38</v>
      </c>
      <c r="C1069" t="s">
        <v>51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1.2501869999999999</v>
      </c>
      <c r="H1069">
        <v>1.2501869999999999</v>
      </c>
      <c r="I1069">
        <v>85.628299999999996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23026</v>
      </c>
      <c r="P1069" t="s">
        <v>60</v>
      </c>
      <c r="Q1069" t="s">
        <v>58</v>
      </c>
    </row>
    <row r="1070" spans="1:17" x14ac:dyDescent="0.25">
      <c r="A1070" t="s">
        <v>43</v>
      </c>
      <c r="B1070" t="s">
        <v>38</v>
      </c>
      <c r="C1070" t="s">
        <v>51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34.54016</v>
      </c>
      <c r="H1070">
        <v>34.54016</v>
      </c>
      <c r="I1070">
        <v>85.628299999999996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23026</v>
      </c>
      <c r="P1070" t="s">
        <v>60</v>
      </c>
      <c r="Q1070" t="s">
        <v>58</v>
      </c>
    </row>
    <row r="1071" spans="1:17" x14ac:dyDescent="0.25">
      <c r="A1071" t="s">
        <v>30</v>
      </c>
      <c r="B1071" t="s">
        <v>38</v>
      </c>
      <c r="C1071" t="s">
        <v>52</v>
      </c>
      <c r="D1071" t="s">
        <v>59</v>
      </c>
      <c r="E1071">
        <v>13</v>
      </c>
      <c r="F1071" t="str">
        <f t="shared" si="16"/>
        <v>Average Per Ton1-in-10October Monthly System Peak Day100% Cycling13</v>
      </c>
      <c r="G1071">
        <v>0.29464610000000002</v>
      </c>
      <c r="H1071">
        <v>0.29464610000000002</v>
      </c>
      <c r="I1071">
        <v>83.236000000000004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10695</v>
      </c>
      <c r="P1071" t="s">
        <v>60</v>
      </c>
      <c r="Q1071" t="s">
        <v>58</v>
      </c>
    </row>
    <row r="1072" spans="1:17" x14ac:dyDescent="0.25">
      <c r="A1072" t="s">
        <v>28</v>
      </c>
      <c r="B1072" t="s">
        <v>38</v>
      </c>
      <c r="C1072" t="s">
        <v>52</v>
      </c>
      <c r="D1072" t="s">
        <v>59</v>
      </c>
      <c r="E1072">
        <v>13</v>
      </c>
      <c r="F1072" t="str">
        <f t="shared" si="16"/>
        <v>Average Per Premise1-in-10October Monthly System Peak Day100% Cycling13</v>
      </c>
      <c r="G1072">
        <v>1.320497</v>
      </c>
      <c r="H1072">
        <v>1.320497</v>
      </c>
      <c r="I1072">
        <v>83.236000000000004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10695</v>
      </c>
      <c r="P1072" t="s">
        <v>60</v>
      </c>
      <c r="Q1072" t="s">
        <v>58</v>
      </c>
    </row>
    <row r="1073" spans="1:17" x14ac:dyDescent="0.25">
      <c r="A1073" t="s">
        <v>29</v>
      </c>
      <c r="B1073" t="s">
        <v>38</v>
      </c>
      <c r="C1073" t="s">
        <v>52</v>
      </c>
      <c r="D1073" t="s">
        <v>59</v>
      </c>
      <c r="E1073">
        <v>13</v>
      </c>
      <c r="F1073" t="str">
        <f t="shared" si="16"/>
        <v>Average Per Device1-in-10October Monthly System Peak Day100% Cycling13</v>
      </c>
      <c r="G1073">
        <v>1.0694969999999999</v>
      </c>
      <c r="H1073">
        <v>1.0694969999999999</v>
      </c>
      <c r="I1073">
        <v>83.236000000000004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10695</v>
      </c>
      <c r="P1073" t="s">
        <v>60</v>
      </c>
      <c r="Q1073" t="s">
        <v>58</v>
      </c>
    </row>
    <row r="1074" spans="1:17" x14ac:dyDescent="0.25">
      <c r="A1074" t="s">
        <v>43</v>
      </c>
      <c r="B1074" t="s">
        <v>38</v>
      </c>
      <c r="C1074" t="s">
        <v>52</v>
      </c>
      <c r="D1074" t="s">
        <v>59</v>
      </c>
      <c r="E1074">
        <v>13</v>
      </c>
      <c r="F1074" t="str">
        <f t="shared" si="16"/>
        <v>Aggregate1-in-10October Monthly System Peak Day100% Cycling13</v>
      </c>
      <c r="G1074">
        <v>14.12271</v>
      </c>
      <c r="H1074">
        <v>14.12271</v>
      </c>
      <c r="I1074">
        <v>83.236000000000004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10695</v>
      </c>
      <c r="P1074" t="s">
        <v>60</v>
      </c>
      <c r="Q1074" t="s">
        <v>58</v>
      </c>
    </row>
    <row r="1075" spans="1:17" x14ac:dyDescent="0.25">
      <c r="A1075" t="s">
        <v>30</v>
      </c>
      <c r="B1075" t="s">
        <v>38</v>
      </c>
      <c r="C1075" t="s">
        <v>52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0.43783490000000003</v>
      </c>
      <c r="H1075">
        <v>0.43783490000000003</v>
      </c>
      <c r="I1075">
        <v>83.771299999999997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12331</v>
      </c>
      <c r="P1075" t="s">
        <v>60</v>
      </c>
      <c r="Q1075" t="s">
        <v>58</v>
      </c>
    </row>
    <row r="1076" spans="1:17" x14ac:dyDescent="0.25">
      <c r="A1076" t="s">
        <v>28</v>
      </c>
      <c r="B1076" t="s">
        <v>38</v>
      </c>
      <c r="C1076" t="s">
        <v>52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1.797229</v>
      </c>
      <c r="H1076">
        <v>1.797229</v>
      </c>
      <c r="I1076">
        <v>83.771299999999997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12331</v>
      </c>
      <c r="P1076" t="s">
        <v>60</v>
      </c>
      <c r="Q1076" t="s">
        <v>58</v>
      </c>
    </row>
    <row r="1077" spans="1:17" x14ac:dyDescent="0.25">
      <c r="A1077" t="s">
        <v>29</v>
      </c>
      <c r="B1077" t="s">
        <v>38</v>
      </c>
      <c r="C1077" t="s">
        <v>52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1.536548</v>
      </c>
      <c r="H1077">
        <v>1.536548</v>
      </c>
      <c r="I1077">
        <v>83.771299999999997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12331</v>
      </c>
      <c r="P1077" t="s">
        <v>60</v>
      </c>
      <c r="Q1077" t="s">
        <v>58</v>
      </c>
    </row>
    <row r="1078" spans="1:17" x14ac:dyDescent="0.25">
      <c r="A1078" t="s">
        <v>43</v>
      </c>
      <c r="B1078" t="s">
        <v>38</v>
      </c>
      <c r="C1078" t="s">
        <v>52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22.161629999999999</v>
      </c>
      <c r="H1078">
        <v>22.161629999999999</v>
      </c>
      <c r="I1078">
        <v>83.771299999999997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12331</v>
      </c>
      <c r="P1078" t="s">
        <v>60</v>
      </c>
      <c r="Q1078" t="s">
        <v>58</v>
      </c>
    </row>
    <row r="1079" spans="1:17" x14ac:dyDescent="0.25">
      <c r="A1079" t="s">
        <v>30</v>
      </c>
      <c r="B1079" t="s">
        <v>38</v>
      </c>
      <c r="C1079" t="s">
        <v>52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0.37132369999999998</v>
      </c>
      <c r="H1079">
        <v>0.37132369999999998</v>
      </c>
      <c r="I1079">
        <v>83.5227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23026</v>
      </c>
      <c r="P1079" t="s">
        <v>60</v>
      </c>
      <c r="Q1079" t="s">
        <v>58</v>
      </c>
    </row>
    <row r="1080" spans="1:17" x14ac:dyDescent="0.25">
      <c r="A1080" t="s">
        <v>28</v>
      </c>
      <c r="B1080" t="s">
        <v>38</v>
      </c>
      <c r="C1080" t="s">
        <v>52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1.5892040000000001</v>
      </c>
      <c r="H1080">
        <v>1.5892040000000001</v>
      </c>
      <c r="I1080">
        <v>83.5227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23026</v>
      </c>
      <c r="P1080" t="s">
        <v>60</v>
      </c>
      <c r="Q1080" t="s">
        <v>58</v>
      </c>
    </row>
    <row r="1081" spans="1:17" x14ac:dyDescent="0.25">
      <c r="A1081" t="s">
        <v>29</v>
      </c>
      <c r="B1081" t="s">
        <v>38</v>
      </c>
      <c r="C1081" t="s">
        <v>52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1.3244899999999999</v>
      </c>
      <c r="H1081">
        <v>1.3244899999999999</v>
      </c>
      <c r="I1081">
        <v>83.5227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23026</v>
      </c>
      <c r="P1081" t="s">
        <v>60</v>
      </c>
      <c r="Q1081" t="s">
        <v>58</v>
      </c>
    </row>
    <row r="1082" spans="1:17" x14ac:dyDescent="0.25">
      <c r="A1082" t="s">
        <v>43</v>
      </c>
      <c r="B1082" t="s">
        <v>38</v>
      </c>
      <c r="C1082" t="s">
        <v>52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36.593020000000003</v>
      </c>
      <c r="H1082">
        <v>36.593020000000003</v>
      </c>
      <c r="I1082">
        <v>83.5227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23026</v>
      </c>
      <c r="P1082" t="s">
        <v>60</v>
      </c>
      <c r="Q1082" t="s">
        <v>58</v>
      </c>
    </row>
    <row r="1083" spans="1:17" x14ac:dyDescent="0.25">
      <c r="A1083" t="s">
        <v>30</v>
      </c>
      <c r="B1083" t="s">
        <v>38</v>
      </c>
      <c r="C1083" t="s">
        <v>53</v>
      </c>
      <c r="D1083" t="s">
        <v>59</v>
      </c>
      <c r="E1083">
        <v>13</v>
      </c>
      <c r="F1083" t="str">
        <f t="shared" si="16"/>
        <v>Average Per Ton1-in-10September Monthly System Peak Day100% Cycling13</v>
      </c>
      <c r="G1083">
        <v>0.38793640000000001</v>
      </c>
      <c r="H1083">
        <v>0.38793650000000002</v>
      </c>
      <c r="I1083">
        <v>96.132599999999996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10695</v>
      </c>
      <c r="P1083" t="s">
        <v>60</v>
      </c>
      <c r="Q1083" t="s">
        <v>58</v>
      </c>
    </row>
    <row r="1084" spans="1:17" x14ac:dyDescent="0.25">
      <c r="A1084" t="s">
        <v>28</v>
      </c>
      <c r="B1084" t="s">
        <v>38</v>
      </c>
      <c r="C1084" t="s">
        <v>53</v>
      </c>
      <c r="D1084" t="s">
        <v>59</v>
      </c>
      <c r="E1084">
        <v>13</v>
      </c>
      <c r="F1084" t="str">
        <f t="shared" si="16"/>
        <v>Average Per Premise1-in-10September Monthly System Peak Day100% Cycling13</v>
      </c>
      <c r="G1084">
        <v>1.7385900000000001</v>
      </c>
      <c r="H1084">
        <v>1.7385900000000001</v>
      </c>
      <c r="I1084">
        <v>96.132599999999996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10695</v>
      </c>
      <c r="P1084" t="s">
        <v>60</v>
      </c>
      <c r="Q1084" t="s">
        <v>58</v>
      </c>
    </row>
    <row r="1085" spans="1:17" x14ac:dyDescent="0.25">
      <c r="A1085" t="s">
        <v>29</v>
      </c>
      <c r="B1085" t="s">
        <v>38</v>
      </c>
      <c r="C1085" t="s">
        <v>53</v>
      </c>
      <c r="D1085" t="s">
        <v>59</v>
      </c>
      <c r="E1085">
        <v>13</v>
      </c>
      <c r="F1085" t="str">
        <f t="shared" si="16"/>
        <v>Average Per Device1-in-10September Monthly System Peak Day100% Cycling13</v>
      </c>
      <c r="G1085">
        <v>1.40812</v>
      </c>
      <c r="H1085">
        <v>1.40812</v>
      </c>
      <c r="I1085">
        <v>96.132599999999996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10695</v>
      </c>
      <c r="P1085" t="s">
        <v>60</v>
      </c>
      <c r="Q1085" t="s">
        <v>58</v>
      </c>
    </row>
    <row r="1086" spans="1:17" x14ac:dyDescent="0.25">
      <c r="A1086" t="s">
        <v>43</v>
      </c>
      <c r="B1086" t="s">
        <v>38</v>
      </c>
      <c r="C1086" t="s">
        <v>53</v>
      </c>
      <c r="D1086" t="s">
        <v>59</v>
      </c>
      <c r="E1086">
        <v>13</v>
      </c>
      <c r="F1086" t="str">
        <f t="shared" si="16"/>
        <v>Aggregate1-in-10September Monthly System Peak Day100% Cycling13</v>
      </c>
      <c r="G1086">
        <v>18.59422</v>
      </c>
      <c r="H1086">
        <v>18.59422</v>
      </c>
      <c r="I1086">
        <v>96.132599999999996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10695</v>
      </c>
      <c r="P1086" t="s">
        <v>60</v>
      </c>
      <c r="Q1086" t="s">
        <v>58</v>
      </c>
    </row>
    <row r="1087" spans="1:17" x14ac:dyDescent="0.25">
      <c r="A1087" t="s">
        <v>30</v>
      </c>
      <c r="B1087" t="s">
        <v>38</v>
      </c>
      <c r="C1087" t="s">
        <v>53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0.57038270000000002</v>
      </c>
      <c r="H1087">
        <v>0.57038270000000002</v>
      </c>
      <c r="I1087">
        <v>98.042299999999997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12331</v>
      </c>
      <c r="P1087" t="s">
        <v>60</v>
      </c>
      <c r="Q1087" t="s">
        <v>58</v>
      </c>
    </row>
    <row r="1088" spans="1:17" x14ac:dyDescent="0.25">
      <c r="A1088" t="s">
        <v>28</v>
      </c>
      <c r="B1088" t="s">
        <v>38</v>
      </c>
      <c r="C1088" t="s">
        <v>53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2.3413119999999998</v>
      </c>
      <c r="H1088">
        <v>2.3413119999999998</v>
      </c>
      <c r="I1088">
        <v>98.042299999999997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12331</v>
      </c>
      <c r="P1088" t="s">
        <v>60</v>
      </c>
      <c r="Q1088" t="s">
        <v>58</v>
      </c>
    </row>
    <row r="1089" spans="1:17" x14ac:dyDescent="0.25">
      <c r="A1089" t="s">
        <v>29</v>
      </c>
      <c r="B1089" t="s">
        <v>38</v>
      </c>
      <c r="C1089" t="s">
        <v>53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2.0017140000000002</v>
      </c>
      <c r="H1089">
        <v>2.0017140000000002</v>
      </c>
      <c r="I1089">
        <v>98.042299999999997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12331</v>
      </c>
      <c r="P1089" t="s">
        <v>60</v>
      </c>
      <c r="Q1089" t="s">
        <v>58</v>
      </c>
    </row>
    <row r="1090" spans="1:17" x14ac:dyDescent="0.25">
      <c r="A1090" t="s">
        <v>43</v>
      </c>
      <c r="B1090" t="s">
        <v>38</v>
      </c>
      <c r="C1090" t="s">
        <v>53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28.870719999999999</v>
      </c>
      <c r="H1090">
        <v>28.870719999999999</v>
      </c>
      <c r="I1090">
        <v>98.042299999999997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12331</v>
      </c>
      <c r="P1090" t="s">
        <v>60</v>
      </c>
      <c r="Q1090" t="s">
        <v>58</v>
      </c>
    </row>
    <row r="1091" spans="1:17" x14ac:dyDescent="0.25">
      <c r="A1091" t="s">
        <v>30</v>
      </c>
      <c r="B1091" t="s">
        <v>38</v>
      </c>
      <c r="C1091" t="s">
        <v>53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0.48563640000000002</v>
      </c>
      <c r="H1091">
        <v>0.48563640000000002</v>
      </c>
      <c r="I1091">
        <v>97.155199999999994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23026</v>
      </c>
      <c r="P1091" t="s">
        <v>60</v>
      </c>
      <c r="Q1091" t="s">
        <v>58</v>
      </c>
    </row>
    <row r="1092" spans="1:17" x14ac:dyDescent="0.25">
      <c r="A1092" t="s">
        <v>28</v>
      </c>
      <c r="B1092" t="s">
        <v>38</v>
      </c>
      <c r="C1092" t="s">
        <v>53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2.0784440000000002</v>
      </c>
      <c r="H1092">
        <v>2.0784440000000002</v>
      </c>
      <c r="I1092">
        <v>97.155199999999994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23026</v>
      </c>
      <c r="P1092" t="s">
        <v>60</v>
      </c>
      <c r="Q1092" t="s">
        <v>58</v>
      </c>
    </row>
    <row r="1093" spans="1:17" x14ac:dyDescent="0.25">
      <c r="A1093" t="s">
        <v>29</v>
      </c>
      <c r="B1093" t="s">
        <v>38</v>
      </c>
      <c r="C1093" t="s">
        <v>53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1.732237</v>
      </c>
      <c r="H1093">
        <v>1.732237</v>
      </c>
      <c r="I1093">
        <v>97.155199999999994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23026</v>
      </c>
      <c r="P1093" t="s">
        <v>60</v>
      </c>
      <c r="Q1093" t="s">
        <v>58</v>
      </c>
    </row>
    <row r="1094" spans="1:17" x14ac:dyDescent="0.25">
      <c r="A1094" t="s">
        <v>43</v>
      </c>
      <c r="B1094" t="s">
        <v>38</v>
      </c>
      <c r="C1094" t="s">
        <v>53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47.858260000000001</v>
      </c>
      <c r="H1094">
        <v>47.858260000000001</v>
      </c>
      <c r="I1094">
        <v>97.155199999999994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23026</v>
      </c>
      <c r="P1094" t="s">
        <v>60</v>
      </c>
      <c r="Q1094" t="s">
        <v>58</v>
      </c>
    </row>
    <row r="1095" spans="1:17" x14ac:dyDescent="0.25">
      <c r="A1095" t="s">
        <v>30</v>
      </c>
      <c r="B1095" t="s">
        <v>38</v>
      </c>
      <c r="C1095" t="s">
        <v>48</v>
      </c>
      <c r="D1095" t="s">
        <v>59</v>
      </c>
      <c r="E1095">
        <v>14</v>
      </c>
      <c r="F1095" t="str">
        <f t="shared" si="17"/>
        <v>Average Per Ton1-in-10August Monthly System Peak Day100% Cycling14</v>
      </c>
      <c r="G1095">
        <v>0.25797870000000001</v>
      </c>
      <c r="H1095">
        <v>0.35854279999999999</v>
      </c>
      <c r="I1095">
        <v>86.193600000000004</v>
      </c>
      <c r="J1095">
        <v>5.4274999999999997E-2</v>
      </c>
      <c r="K1095">
        <v>8.1623000000000001E-2</v>
      </c>
      <c r="L1095">
        <v>0.1005641</v>
      </c>
      <c r="M1095">
        <v>0.11950520000000001</v>
      </c>
      <c r="N1095">
        <v>0.14685319999999999</v>
      </c>
      <c r="O1095">
        <v>10695</v>
      </c>
      <c r="P1095" t="s">
        <v>60</v>
      </c>
      <c r="Q1095" t="s">
        <v>58</v>
      </c>
    </row>
    <row r="1096" spans="1:17" x14ac:dyDescent="0.25">
      <c r="A1096" t="s">
        <v>28</v>
      </c>
      <c r="B1096" t="s">
        <v>38</v>
      </c>
      <c r="C1096" t="s">
        <v>48</v>
      </c>
      <c r="D1096" t="s">
        <v>59</v>
      </c>
      <c r="E1096">
        <v>14</v>
      </c>
      <c r="F1096" t="str">
        <f t="shared" si="17"/>
        <v>Average Per Premise1-in-10August Monthly System Peak Day100% Cycling14</v>
      </c>
      <c r="G1096">
        <v>1.1561669999999999</v>
      </c>
      <c r="H1096">
        <v>1.6068579999999999</v>
      </c>
      <c r="I1096">
        <v>86.193600000000004</v>
      </c>
      <c r="J1096">
        <v>0.2432406</v>
      </c>
      <c r="K1096">
        <v>0.36580439999999997</v>
      </c>
      <c r="L1096">
        <v>0.45069169999999997</v>
      </c>
      <c r="M1096">
        <v>0.53557900000000003</v>
      </c>
      <c r="N1096">
        <v>0.65814269999999997</v>
      </c>
      <c r="O1096">
        <v>10695</v>
      </c>
      <c r="P1096" t="s">
        <v>60</v>
      </c>
      <c r="Q1096" t="s">
        <v>58</v>
      </c>
    </row>
    <row r="1097" spans="1:17" x14ac:dyDescent="0.25">
      <c r="A1097" t="s">
        <v>29</v>
      </c>
      <c r="B1097" t="s">
        <v>38</v>
      </c>
      <c r="C1097" t="s">
        <v>48</v>
      </c>
      <c r="D1097" t="s">
        <v>59</v>
      </c>
      <c r="E1097">
        <v>14</v>
      </c>
      <c r="F1097" t="str">
        <f t="shared" si="17"/>
        <v>Average Per Device1-in-10August Monthly System Peak Day100% Cycling14</v>
      </c>
      <c r="G1097">
        <v>0.93640299999999999</v>
      </c>
      <c r="H1097">
        <v>1.3014269999999999</v>
      </c>
      <c r="I1097">
        <v>86.193600000000004</v>
      </c>
      <c r="J1097">
        <v>0.1970056</v>
      </c>
      <c r="K1097">
        <v>0.29627249999999999</v>
      </c>
      <c r="L1097">
        <v>0.36502440000000003</v>
      </c>
      <c r="M1097">
        <v>0.43377640000000001</v>
      </c>
      <c r="N1097">
        <v>0.5330433</v>
      </c>
      <c r="O1097">
        <v>10695</v>
      </c>
      <c r="P1097" t="s">
        <v>60</v>
      </c>
      <c r="Q1097" t="s">
        <v>58</v>
      </c>
    </row>
    <row r="1098" spans="1:17" x14ac:dyDescent="0.25">
      <c r="A1098" t="s">
        <v>43</v>
      </c>
      <c r="B1098" t="s">
        <v>38</v>
      </c>
      <c r="C1098" t="s">
        <v>48</v>
      </c>
      <c r="D1098" t="s">
        <v>59</v>
      </c>
      <c r="E1098">
        <v>14</v>
      </c>
      <c r="F1098" t="str">
        <f t="shared" si="17"/>
        <v>Aggregate1-in-10August Monthly System Peak Day100% Cycling14</v>
      </c>
      <c r="G1098">
        <v>12.3652</v>
      </c>
      <c r="H1098">
        <v>17.18535</v>
      </c>
      <c r="I1098">
        <v>86.193600000000004</v>
      </c>
      <c r="J1098">
        <v>2.601458</v>
      </c>
      <c r="K1098">
        <v>3.9122780000000001</v>
      </c>
      <c r="L1098">
        <v>4.8201479999999997</v>
      </c>
      <c r="M1098">
        <v>5.7280170000000004</v>
      </c>
      <c r="N1098">
        <v>7.038837</v>
      </c>
      <c r="O1098">
        <v>10695</v>
      </c>
      <c r="P1098" t="s">
        <v>60</v>
      </c>
      <c r="Q1098" t="s">
        <v>58</v>
      </c>
    </row>
    <row r="1099" spans="1:17" x14ac:dyDescent="0.25">
      <c r="A1099" t="s">
        <v>30</v>
      </c>
      <c r="B1099" t="s">
        <v>38</v>
      </c>
      <c r="C1099" t="s">
        <v>48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0.42514839999999998</v>
      </c>
      <c r="H1099">
        <v>0.54262940000000004</v>
      </c>
      <c r="I1099">
        <v>87.147199999999998</v>
      </c>
      <c r="J1099">
        <v>1.8627600000000001E-2</v>
      </c>
      <c r="K1099">
        <v>7.7031000000000002E-2</v>
      </c>
      <c r="L1099">
        <v>0.1174811</v>
      </c>
      <c r="M1099">
        <v>0.15793109999999999</v>
      </c>
      <c r="N1099">
        <v>0.21633450000000001</v>
      </c>
      <c r="O1099">
        <v>12331</v>
      </c>
      <c r="P1099" t="s">
        <v>60</v>
      </c>
      <c r="Q1099" t="s">
        <v>58</v>
      </c>
    </row>
    <row r="1100" spans="1:17" x14ac:dyDescent="0.25">
      <c r="A1100" t="s">
        <v>28</v>
      </c>
      <c r="B1100" t="s">
        <v>38</v>
      </c>
      <c r="C1100" t="s">
        <v>48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1.745153</v>
      </c>
      <c r="H1100">
        <v>2.2273900000000002</v>
      </c>
      <c r="I1100">
        <v>87.147199999999998</v>
      </c>
      <c r="J1100">
        <v>7.6462799999999997E-2</v>
      </c>
      <c r="K1100">
        <v>0.31619770000000003</v>
      </c>
      <c r="L1100">
        <v>0.48223739999999998</v>
      </c>
      <c r="M1100">
        <v>0.64827690000000004</v>
      </c>
      <c r="N1100">
        <v>0.88801189999999997</v>
      </c>
      <c r="O1100">
        <v>12331</v>
      </c>
      <c r="P1100" t="s">
        <v>60</v>
      </c>
      <c r="Q1100" t="s">
        <v>58</v>
      </c>
    </row>
    <row r="1101" spans="1:17" x14ac:dyDescent="0.25">
      <c r="A1101" t="s">
        <v>29</v>
      </c>
      <c r="B1101" t="s">
        <v>38</v>
      </c>
      <c r="C1101" t="s">
        <v>48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1.4920249999999999</v>
      </c>
      <c r="H1101">
        <v>1.9043159999999999</v>
      </c>
      <c r="I1101">
        <v>87.147199999999998</v>
      </c>
      <c r="J1101">
        <v>6.5372200000000005E-2</v>
      </c>
      <c r="K1101">
        <v>0.27033439999999997</v>
      </c>
      <c r="L1101">
        <v>0.41229070000000001</v>
      </c>
      <c r="M1101">
        <v>0.55424689999999999</v>
      </c>
      <c r="N1101">
        <v>0.75920920000000003</v>
      </c>
      <c r="O1101">
        <v>12331</v>
      </c>
      <c r="P1101" t="s">
        <v>60</v>
      </c>
      <c r="Q1101" t="s">
        <v>58</v>
      </c>
    </row>
    <row r="1102" spans="1:17" x14ac:dyDescent="0.25">
      <c r="A1102" t="s">
        <v>43</v>
      </c>
      <c r="B1102" t="s">
        <v>38</v>
      </c>
      <c r="C1102" t="s">
        <v>48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21.519480000000001</v>
      </c>
      <c r="H1102">
        <v>27.465949999999999</v>
      </c>
      <c r="I1102">
        <v>87.147199999999998</v>
      </c>
      <c r="J1102">
        <v>0.94286300000000001</v>
      </c>
      <c r="K1102">
        <v>3.8990339999999999</v>
      </c>
      <c r="L1102">
        <v>5.9464689999999996</v>
      </c>
      <c r="M1102">
        <v>7.9939030000000004</v>
      </c>
      <c r="N1102">
        <v>10.95007</v>
      </c>
      <c r="O1102">
        <v>12331</v>
      </c>
      <c r="P1102" t="s">
        <v>60</v>
      </c>
      <c r="Q1102" t="s">
        <v>58</v>
      </c>
    </row>
    <row r="1103" spans="1:17" x14ac:dyDescent="0.25">
      <c r="A1103" t="s">
        <v>30</v>
      </c>
      <c r="B1103" t="s">
        <v>38</v>
      </c>
      <c r="C1103" t="s">
        <v>48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0.34749799999999997</v>
      </c>
      <c r="H1103">
        <v>0.45712120000000001</v>
      </c>
      <c r="I1103">
        <v>86.7042</v>
      </c>
      <c r="J1103">
        <v>3.5185800000000003E-2</v>
      </c>
      <c r="K1103">
        <v>7.9163999999999998E-2</v>
      </c>
      <c r="L1103">
        <v>0.1096231</v>
      </c>
      <c r="M1103">
        <v>0.14008229999999999</v>
      </c>
      <c r="N1103">
        <v>0.18406040000000001</v>
      </c>
      <c r="O1103">
        <v>23026</v>
      </c>
      <c r="P1103" t="s">
        <v>60</v>
      </c>
      <c r="Q1103" t="s">
        <v>58</v>
      </c>
    </row>
    <row r="1104" spans="1:17" x14ac:dyDescent="0.25">
      <c r="A1104" t="s">
        <v>28</v>
      </c>
      <c r="B1104" t="s">
        <v>38</v>
      </c>
      <c r="C1104" t="s">
        <v>48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1.4872350000000001</v>
      </c>
      <c r="H1104">
        <v>1.956404</v>
      </c>
      <c r="I1104">
        <v>86.7042</v>
      </c>
      <c r="J1104">
        <v>0.15058949999999999</v>
      </c>
      <c r="K1104">
        <v>0.33880880000000002</v>
      </c>
      <c r="L1104">
        <v>0.469169</v>
      </c>
      <c r="M1104">
        <v>0.59952910000000004</v>
      </c>
      <c r="N1104">
        <v>0.78774849999999996</v>
      </c>
      <c r="O1104">
        <v>23026</v>
      </c>
      <c r="P1104" t="s">
        <v>60</v>
      </c>
      <c r="Q1104" t="s">
        <v>58</v>
      </c>
    </row>
    <row r="1105" spans="1:17" x14ac:dyDescent="0.25">
      <c r="A1105" t="s">
        <v>29</v>
      </c>
      <c r="B1105" t="s">
        <v>38</v>
      </c>
      <c r="C1105" t="s">
        <v>48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1.239506</v>
      </c>
      <c r="H1105">
        <v>1.630525</v>
      </c>
      <c r="I1105">
        <v>86.7042</v>
      </c>
      <c r="J1105">
        <v>0.1255058</v>
      </c>
      <c r="K1105">
        <v>0.2823734</v>
      </c>
      <c r="L1105">
        <v>0.39101950000000002</v>
      </c>
      <c r="M1105">
        <v>0.49966549999999998</v>
      </c>
      <c r="N1105">
        <v>0.65653309999999998</v>
      </c>
      <c r="O1105">
        <v>23026</v>
      </c>
      <c r="P1105" t="s">
        <v>60</v>
      </c>
      <c r="Q1105" t="s">
        <v>58</v>
      </c>
    </row>
    <row r="1106" spans="1:17" x14ac:dyDescent="0.25">
      <c r="A1106" t="s">
        <v>43</v>
      </c>
      <c r="B1106" t="s">
        <v>38</v>
      </c>
      <c r="C1106" t="s">
        <v>48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34.245060000000002</v>
      </c>
      <c r="H1106">
        <v>45.04815</v>
      </c>
      <c r="I1106">
        <v>86.7042</v>
      </c>
      <c r="J1106">
        <v>3.467473</v>
      </c>
      <c r="K1106">
        <v>7.801412</v>
      </c>
      <c r="L1106">
        <v>10.803089999999999</v>
      </c>
      <c r="M1106">
        <v>13.80476</v>
      </c>
      <c r="N1106">
        <v>18.1387</v>
      </c>
      <c r="O1106">
        <v>23026</v>
      </c>
      <c r="P1106" t="s">
        <v>60</v>
      </c>
      <c r="Q1106" t="s">
        <v>58</v>
      </c>
    </row>
    <row r="1107" spans="1:17" x14ac:dyDescent="0.25">
      <c r="A1107" t="s">
        <v>30</v>
      </c>
      <c r="B1107" t="s">
        <v>38</v>
      </c>
      <c r="C1107" t="s">
        <v>37</v>
      </c>
      <c r="D1107" t="s">
        <v>59</v>
      </c>
      <c r="E1107">
        <v>14</v>
      </c>
      <c r="F1107" t="str">
        <f t="shared" si="17"/>
        <v>Average Per Ton1-in-10August Typical Event Day100% Cycling14</v>
      </c>
      <c r="G1107">
        <v>0.25464059999999999</v>
      </c>
      <c r="H1107">
        <v>0.35131960000000001</v>
      </c>
      <c r="I1107">
        <v>86.985600000000005</v>
      </c>
      <c r="J1107">
        <v>5.0118200000000002E-2</v>
      </c>
      <c r="K1107">
        <v>7.7626700000000007E-2</v>
      </c>
      <c r="L1107">
        <v>9.6679000000000001E-2</v>
      </c>
      <c r="M1107">
        <v>0.1157313</v>
      </c>
      <c r="N1107">
        <v>0.1432397</v>
      </c>
      <c r="O1107">
        <v>10695</v>
      </c>
      <c r="P1107" t="s">
        <v>60</v>
      </c>
      <c r="Q1107" t="s">
        <v>58</v>
      </c>
    </row>
    <row r="1108" spans="1:17" x14ac:dyDescent="0.25">
      <c r="A1108" t="s">
        <v>28</v>
      </c>
      <c r="B1108" t="s">
        <v>38</v>
      </c>
      <c r="C1108" t="s">
        <v>37</v>
      </c>
      <c r="D1108" t="s">
        <v>59</v>
      </c>
      <c r="E1108">
        <v>14</v>
      </c>
      <c r="F1108" t="str">
        <f t="shared" si="17"/>
        <v>Average Per Premise1-in-10August Typical Event Day100% Cycling14</v>
      </c>
      <c r="G1108">
        <v>1.1412059999999999</v>
      </c>
      <c r="H1108">
        <v>1.574487</v>
      </c>
      <c r="I1108">
        <v>86.985600000000005</v>
      </c>
      <c r="J1108">
        <v>0.2246117</v>
      </c>
      <c r="K1108">
        <v>0.3478946</v>
      </c>
      <c r="L1108">
        <v>0.4332801</v>
      </c>
      <c r="M1108">
        <v>0.51866540000000005</v>
      </c>
      <c r="N1108">
        <v>0.64194839999999997</v>
      </c>
      <c r="O1108">
        <v>10695</v>
      </c>
      <c r="P1108" t="s">
        <v>60</v>
      </c>
      <c r="Q1108" t="s">
        <v>58</v>
      </c>
    </row>
    <row r="1109" spans="1:17" x14ac:dyDescent="0.25">
      <c r="A1109" t="s">
        <v>29</v>
      </c>
      <c r="B1109" t="s">
        <v>38</v>
      </c>
      <c r="C1109" t="s">
        <v>37</v>
      </c>
      <c r="D1109" t="s">
        <v>59</v>
      </c>
      <c r="E1109">
        <v>14</v>
      </c>
      <c r="F1109" t="str">
        <f t="shared" si="17"/>
        <v>Average Per Device1-in-10August Typical Event Day100% Cycling14</v>
      </c>
      <c r="G1109">
        <v>0.92428650000000001</v>
      </c>
      <c r="H1109">
        <v>1.275209</v>
      </c>
      <c r="I1109">
        <v>86.985600000000005</v>
      </c>
      <c r="J1109">
        <v>0.18191760000000001</v>
      </c>
      <c r="K1109">
        <v>0.28176699999999999</v>
      </c>
      <c r="L1109">
        <v>0.35092240000000002</v>
      </c>
      <c r="M1109">
        <v>0.4200778</v>
      </c>
      <c r="N1109">
        <v>0.51992720000000003</v>
      </c>
      <c r="O1109">
        <v>10695</v>
      </c>
      <c r="P1109" t="s">
        <v>60</v>
      </c>
      <c r="Q1109" t="s">
        <v>58</v>
      </c>
    </row>
    <row r="1110" spans="1:17" x14ac:dyDescent="0.25">
      <c r="A1110" t="s">
        <v>43</v>
      </c>
      <c r="B1110" t="s">
        <v>38</v>
      </c>
      <c r="C1110" t="s">
        <v>37</v>
      </c>
      <c r="D1110" t="s">
        <v>59</v>
      </c>
      <c r="E1110">
        <v>14</v>
      </c>
      <c r="F1110" t="str">
        <f t="shared" si="17"/>
        <v>Aggregate1-in-10August Typical Event Day100% Cycling14</v>
      </c>
      <c r="G1110">
        <v>12.2052</v>
      </c>
      <c r="H1110">
        <v>16.839130000000001</v>
      </c>
      <c r="I1110">
        <v>86.985600000000005</v>
      </c>
      <c r="J1110">
        <v>2.4022220000000001</v>
      </c>
      <c r="K1110">
        <v>3.7207330000000001</v>
      </c>
      <c r="L1110">
        <v>4.6339300000000003</v>
      </c>
      <c r="M1110">
        <v>5.5471269999999997</v>
      </c>
      <c r="N1110">
        <v>6.8656379999999997</v>
      </c>
      <c r="O1110">
        <v>10695</v>
      </c>
      <c r="P1110" t="s">
        <v>60</v>
      </c>
      <c r="Q1110" t="s">
        <v>58</v>
      </c>
    </row>
    <row r="1111" spans="1:17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0.41918</v>
      </c>
      <c r="H1111">
        <v>0.53323600000000004</v>
      </c>
      <c r="I1111">
        <v>88.081999999999994</v>
      </c>
      <c r="J1111">
        <v>1.4989000000000001E-2</v>
      </c>
      <c r="K1111">
        <v>7.3518600000000003E-2</v>
      </c>
      <c r="L1111">
        <v>0.114056</v>
      </c>
      <c r="M1111">
        <v>0.15459339999999999</v>
      </c>
      <c r="N1111">
        <v>0.2131229</v>
      </c>
      <c r="O1111">
        <v>12331</v>
      </c>
      <c r="P1111" t="s">
        <v>60</v>
      </c>
      <c r="Q1111" t="s">
        <v>58</v>
      </c>
    </row>
    <row r="1112" spans="1:17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1.7206539999999999</v>
      </c>
      <c r="H1112">
        <v>2.1888320000000001</v>
      </c>
      <c r="I1112">
        <v>88.081999999999994</v>
      </c>
      <c r="J1112">
        <v>6.1527199999999997E-2</v>
      </c>
      <c r="K1112">
        <v>0.30177989999999999</v>
      </c>
      <c r="L1112">
        <v>0.46817809999999999</v>
      </c>
      <c r="M1112">
        <v>0.63457640000000004</v>
      </c>
      <c r="N1112">
        <v>0.87482910000000003</v>
      </c>
      <c r="O1112">
        <v>12331</v>
      </c>
      <c r="P1112" t="s">
        <v>60</v>
      </c>
      <c r="Q1112" t="s">
        <v>58</v>
      </c>
    </row>
    <row r="1113" spans="1:17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1.4710799999999999</v>
      </c>
      <c r="H1113">
        <v>1.8713500000000001</v>
      </c>
      <c r="I1113">
        <v>88.081999999999994</v>
      </c>
      <c r="J1113">
        <v>5.2602900000000001E-2</v>
      </c>
      <c r="K1113">
        <v>0.25800780000000001</v>
      </c>
      <c r="L1113">
        <v>0.40027069999999998</v>
      </c>
      <c r="M1113">
        <v>0.5425335</v>
      </c>
      <c r="N1113">
        <v>0.74793849999999995</v>
      </c>
      <c r="O1113">
        <v>12331</v>
      </c>
      <c r="P1113" t="s">
        <v>60</v>
      </c>
      <c r="Q1113" t="s">
        <v>58</v>
      </c>
    </row>
    <row r="1114" spans="1:17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21.217379999999999</v>
      </c>
      <c r="H1114">
        <v>26.990490000000001</v>
      </c>
      <c r="I1114">
        <v>88.081999999999994</v>
      </c>
      <c r="J1114">
        <v>0.75869149999999996</v>
      </c>
      <c r="K1114">
        <v>3.721247</v>
      </c>
      <c r="L1114">
        <v>5.773104</v>
      </c>
      <c r="M1114">
        <v>7.8249620000000002</v>
      </c>
      <c r="N1114">
        <v>10.787520000000001</v>
      </c>
      <c r="O1114">
        <v>12331</v>
      </c>
      <c r="P1114" t="s">
        <v>60</v>
      </c>
      <c r="Q1114" t="s">
        <v>58</v>
      </c>
    </row>
    <row r="1115" spans="1:17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0.34275139999999998</v>
      </c>
      <c r="H1115">
        <v>0.44873580000000002</v>
      </c>
      <c r="I1115">
        <v>87.572699999999998</v>
      </c>
      <c r="J1115">
        <v>3.1306599999999997E-2</v>
      </c>
      <c r="K1115">
        <v>7.5426800000000002E-2</v>
      </c>
      <c r="L1115">
        <v>0.10598440000000001</v>
      </c>
      <c r="M1115">
        <v>0.13654189999999999</v>
      </c>
      <c r="N1115">
        <v>0.1806622</v>
      </c>
      <c r="O1115">
        <v>23026</v>
      </c>
      <c r="P1115" t="s">
        <v>60</v>
      </c>
      <c r="Q1115" t="s">
        <v>58</v>
      </c>
    </row>
    <row r="1116" spans="1:17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1.46692</v>
      </c>
      <c r="H1116">
        <v>1.9205159999999999</v>
      </c>
      <c r="I1116">
        <v>87.572699999999998</v>
      </c>
      <c r="J1116">
        <v>0.13398689999999999</v>
      </c>
      <c r="K1116">
        <v>0.3228144</v>
      </c>
      <c r="L1116">
        <v>0.45359569999999999</v>
      </c>
      <c r="M1116">
        <v>0.58437709999999998</v>
      </c>
      <c r="N1116">
        <v>0.77320449999999996</v>
      </c>
      <c r="O1116">
        <v>23026</v>
      </c>
      <c r="P1116" t="s">
        <v>60</v>
      </c>
      <c r="Q1116" t="s">
        <v>58</v>
      </c>
    </row>
    <row r="1117" spans="1:17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1.222575</v>
      </c>
      <c r="H1117">
        <v>1.6006149999999999</v>
      </c>
      <c r="I1117">
        <v>87.572699999999998</v>
      </c>
      <c r="J1117">
        <v>0.1116687</v>
      </c>
      <c r="K1117">
        <v>0.26904309999999998</v>
      </c>
      <c r="L1117">
        <v>0.37804019999999999</v>
      </c>
      <c r="M1117">
        <v>0.48703730000000001</v>
      </c>
      <c r="N1117">
        <v>0.64441170000000003</v>
      </c>
      <c r="O1117">
        <v>23026</v>
      </c>
      <c r="P1117" t="s">
        <v>60</v>
      </c>
      <c r="Q1117" t="s">
        <v>58</v>
      </c>
    </row>
    <row r="1118" spans="1:17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33.777299999999997</v>
      </c>
      <c r="H1118">
        <v>44.221789999999999</v>
      </c>
      <c r="I1118">
        <v>87.572699999999998</v>
      </c>
      <c r="J1118">
        <v>3.0851820000000001</v>
      </c>
      <c r="K1118">
        <v>7.4331240000000003</v>
      </c>
      <c r="L1118">
        <v>10.4445</v>
      </c>
      <c r="M1118">
        <v>13.455870000000001</v>
      </c>
      <c r="N1118">
        <v>17.803809999999999</v>
      </c>
      <c r="O1118">
        <v>23026</v>
      </c>
      <c r="P1118" t="s">
        <v>60</v>
      </c>
      <c r="Q1118" t="s">
        <v>58</v>
      </c>
    </row>
    <row r="1119" spans="1:17" x14ac:dyDescent="0.25">
      <c r="A1119" t="s">
        <v>30</v>
      </c>
      <c r="B1119" t="s">
        <v>38</v>
      </c>
      <c r="C1119" t="s">
        <v>49</v>
      </c>
      <c r="D1119" t="s">
        <v>59</v>
      </c>
      <c r="E1119">
        <v>14</v>
      </c>
      <c r="F1119" t="str">
        <f t="shared" si="17"/>
        <v>Average Per Ton1-in-10July Monthly System Peak Day100% Cycling14</v>
      </c>
      <c r="G1119">
        <v>0.23729639999999999</v>
      </c>
      <c r="H1119">
        <v>0.31378879999999998</v>
      </c>
      <c r="I1119">
        <v>82.4208</v>
      </c>
      <c r="J1119">
        <v>2.7591899999999999E-2</v>
      </c>
      <c r="K1119">
        <v>5.6482699999999997E-2</v>
      </c>
      <c r="L1119">
        <v>7.6492400000000002E-2</v>
      </c>
      <c r="M1119">
        <v>9.6502099999999993E-2</v>
      </c>
      <c r="N1119">
        <v>0.125393</v>
      </c>
      <c r="O1119">
        <v>10695</v>
      </c>
      <c r="P1119" t="s">
        <v>60</v>
      </c>
      <c r="Q1119" t="s">
        <v>58</v>
      </c>
    </row>
    <row r="1120" spans="1:17" x14ac:dyDescent="0.25">
      <c r="A1120" t="s">
        <v>28</v>
      </c>
      <c r="B1120" t="s">
        <v>38</v>
      </c>
      <c r="C1120" t="s">
        <v>49</v>
      </c>
      <c r="D1120" t="s">
        <v>59</v>
      </c>
      <c r="E1120">
        <v>14</v>
      </c>
      <c r="F1120" t="str">
        <f t="shared" si="17"/>
        <v>Average Per Premise1-in-10July Monthly System Peak Day100% Cycling14</v>
      </c>
      <c r="G1120">
        <v>1.0634760000000001</v>
      </c>
      <c r="H1120">
        <v>1.4062870000000001</v>
      </c>
      <c r="I1120">
        <v>82.4208</v>
      </c>
      <c r="J1120">
        <v>0.12365669999999999</v>
      </c>
      <c r="K1120">
        <v>0.253135</v>
      </c>
      <c r="L1120">
        <v>0.34281129999999999</v>
      </c>
      <c r="M1120">
        <v>0.43248750000000002</v>
      </c>
      <c r="N1120">
        <v>0.56196579999999996</v>
      </c>
      <c r="O1120">
        <v>10695</v>
      </c>
      <c r="P1120" t="s">
        <v>60</v>
      </c>
      <c r="Q1120" t="s">
        <v>58</v>
      </c>
    </row>
    <row r="1121" spans="1:17" x14ac:dyDescent="0.25">
      <c r="A1121" t="s">
        <v>29</v>
      </c>
      <c r="B1121" t="s">
        <v>38</v>
      </c>
      <c r="C1121" t="s">
        <v>49</v>
      </c>
      <c r="D1121" t="s">
        <v>59</v>
      </c>
      <c r="E1121">
        <v>14</v>
      </c>
      <c r="F1121" t="str">
        <f t="shared" si="17"/>
        <v>Average Per Device1-in-10July Monthly System Peak Day100% Cycling14</v>
      </c>
      <c r="G1121">
        <v>0.86133099999999996</v>
      </c>
      <c r="H1121">
        <v>1.138981</v>
      </c>
      <c r="I1121">
        <v>82.4208</v>
      </c>
      <c r="J1121">
        <v>0.10015209999999999</v>
      </c>
      <c r="K1121">
        <v>0.20501920000000001</v>
      </c>
      <c r="L1121">
        <v>0.27764990000000001</v>
      </c>
      <c r="M1121">
        <v>0.35028049999999999</v>
      </c>
      <c r="N1121">
        <v>0.45514759999999999</v>
      </c>
      <c r="O1121">
        <v>10695</v>
      </c>
      <c r="P1121" t="s">
        <v>60</v>
      </c>
      <c r="Q1121" t="s">
        <v>58</v>
      </c>
    </row>
    <row r="1122" spans="1:17" x14ac:dyDescent="0.25">
      <c r="A1122" t="s">
        <v>43</v>
      </c>
      <c r="B1122" t="s">
        <v>38</v>
      </c>
      <c r="C1122" t="s">
        <v>49</v>
      </c>
      <c r="D1122" t="s">
        <v>59</v>
      </c>
      <c r="E1122">
        <v>14</v>
      </c>
      <c r="F1122" t="str">
        <f t="shared" si="17"/>
        <v>Aggregate1-in-10July Monthly System Peak Day100% Cycling14</v>
      </c>
      <c r="G1122">
        <v>11.37388</v>
      </c>
      <c r="H1122">
        <v>15.040240000000001</v>
      </c>
      <c r="I1122">
        <v>82.4208</v>
      </c>
      <c r="J1122">
        <v>1.3225089999999999</v>
      </c>
      <c r="K1122">
        <v>2.7072790000000002</v>
      </c>
      <c r="L1122">
        <v>3.6663670000000002</v>
      </c>
      <c r="M1122">
        <v>4.6254540000000004</v>
      </c>
      <c r="N1122">
        <v>6.010224</v>
      </c>
      <c r="O1122">
        <v>10695</v>
      </c>
      <c r="P1122" t="s">
        <v>60</v>
      </c>
      <c r="Q1122" t="s">
        <v>58</v>
      </c>
    </row>
    <row r="1123" spans="1:17" x14ac:dyDescent="0.25">
      <c r="A1123" t="s">
        <v>30</v>
      </c>
      <c r="B1123" t="s">
        <v>38</v>
      </c>
      <c r="C1123" t="s">
        <v>49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0.3852544</v>
      </c>
      <c r="H1123">
        <v>0.47984149999999998</v>
      </c>
      <c r="I1123">
        <v>83.254499999999993</v>
      </c>
      <c r="J1123">
        <v>-7.3670000000000003E-3</v>
      </c>
      <c r="K1123">
        <v>5.2868400000000003E-2</v>
      </c>
      <c r="L1123">
        <v>9.4587199999999996E-2</v>
      </c>
      <c r="M1123">
        <v>0.13630600000000001</v>
      </c>
      <c r="N1123">
        <v>0.1965413</v>
      </c>
      <c r="O1123">
        <v>12331</v>
      </c>
      <c r="P1123" t="s">
        <v>60</v>
      </c>
      <c r="Q1123" t="s">
        <v>58</v>
      </c>
    </row>
    <row r="1124" spans="1:17" x14ac:dyDescent="0.25">
      <c r="A1124" t="s">
        <v>28</v>
      </c>
      <c r="B1124" t="s">
        <v>38</v>
      </c>
      <c r="C1124" t="s">
        <v>49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1.581396</v>
      </c>
      <c r="H1124">
        <v>1.9696579999999999</v>
      </c>
      <c r="I1124">
        <v>83.254499999999993</v>
      </c>
      <c r="J1124">
        <v>-3.024E-2</v>
      </c>
      <c r="K1124">
        <v>0.2170145</v>
      </c>
      <c r="L1124">
        <v>0.3882623</v>
      </c>
      <c r="M1124">
        <v>0.55950999999999995</v>
      </c>
      <c r="N1124">
        <v>0.8067645</v>
      </c>
      <c r="O1124">
        <v>12331</v>
      </c>
      <c r="P1124" t="s">
        <v>60</v>
      </c>
      <c r="Q1124" t="s">
        <v>58</v>
      </c>
    </row>
    <row r="1125" spans="1:17" x14ac:dyDescent="0.25">
      <c r="A1125" t="s">
        <v>29</v>
      </c>
      <c r="B1125" t="s">
        <v>38</v>
      </c>
      <c r="C1125" t="s">
        <v>49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1.35202</v>
      </c>
      <c r="H1125">
        <v>1.683967</v>
      </c>
      <c r="I1125">
        <v>83.254499999999993</v>
      </c>
      <c r="J1125">
        <v>-2.58538E-2</v>
      </c>
      <c r="K1125">
        <v>0.18553739999999999</v>
      </c>
      <c r="L1125">
        <v>0.33194630000000003</v>
      </c>
      <c r="M1125">
        <v>0.47835529999999998</v>
      </c>
      <c r="N1125">
        <v>0.68974639999999998</v>
      </c>
      <c r="O1125">
        <v>12331</v>
      </c>
      <c r="P1125" t="s">
        <v>60</v>
      </c>
      <c r="Q1125" t="s">
        <v>58</v>
      </c>
    </row>
    <row r="1126" spans="1:17" x14ac:dyDescent="0.25">
      <c r="A1126" t="s">
        <v>43</v>
      </c>
      <c r="B1126" t="s">
        <v>38</v>
      </c>
      <c r="C1126" t="s">
        <v>49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19.50019</v>
      </c>
      <c r="H1126">
        <v>24.287849999999999</v>
      </c>
      <c r="I1126">
        <v>83.254499999999993</v>
      </c>
      <c r="J1126">
        <v>-0.37288900000000003</v>
      </c>
      <c r="K1126">
        <v>2.6760060000000001</v>
      </c>
      <c r="L1126">
        <v>4.7876620000000001</v>
      </c>
      <c r="M1126">
        <v>6.8993180000000001</v>
      </c>
      <c r="N1126">
        <v>9.9482130000000009</v>
      </c>
      <c r="O1126">
        <v>12331</v>
      </c>
      <c r="P1126" t="s">
        <v>60</v>
      </c>
      <c r="Q1126" t="s">
        <v>58</v>
      </c>
    </row>
    <row r="1127" spans="1:17" x14ac:dyDescent="0.25">
      <c r="A1127" t="s">
        <v>30</v>
      </c>
      <c r="B1127" t="s">
        <v>38</v>
      </c>
      <c r="C1127" t="s">
        <v>49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0.31652789999999997</v>
      </c>
      <c r="H1127">
        <v>0.40271010000000002</v>
      </c>
      <c r="I1127">
        <v>82.867199999999997</v>
      </c>
      <c r="J1127">
        <v>8.8713999999999998E-3</v>
      </c>
      <c r="K1127">
        <v>5.4547199999999997E-2</v>
      </c>
      <c r="L1127">
        <v>8.61822E-2</v>
      </c>
      <c r="M1127">
        <v>0.11781709999999999</v>
      </c>
      <c r="N1127">
        <v>0.1634929</v>
      </c>
      <c r="O1127">
        <v>23026</v>
      </c>
      <c r="P1127" t="s">
        <v>60</v>
      </c>
      <c r="Q1127" t="s">
        <v>58</v>
      </c>
    </row>
    <row r="1128" spans="1:17" x14ac:dyDescent="0.25">
      <c r="A1128" t="s">
        <v>28</v>
      </c>
      <c r="B1128" t="s">
        <v>38</v>
      </c>
      <c r="C1128" t="s">
        <v>49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1.354687</v>
      </c>
      <c r="H1128">
        <v>1.723533</v>
      </c>
      <c r="I1128">
        <v>82.867199999999997</v>
      </c>
      <c r="J1128">
        <v>3.7968200000000001E-2</v>
      </c>
      <c r="K1128">
        <v>0.2334532</v>
      </c>
      <c r="L1128">
        <v>0.36884549999999999</v>
      </c>
      <c r="M1128">
        <v>0.50423779999999996</v>
      </c>
      <c r="N1128">
        <v>0.69972279999999998</v>
      </c>
      <c r="O1128">
        <v>23026</v>
      </c>
      <c r="P1128" t="s">
        <v>60</v>
      </c>
      <c r="Q1128" t="s">
        <v>58</v>
      </c>
    </row>
    <row r="1129" spans="1:17" x14ac:dyDescent="0.25">
      <c r="A1129" t="s">
        <v>29</v>
      </c>
      <c r="B1129" t="s">
        <v>38</v>
      </c>
      <c r="C1129" t="s">
        <v>49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1.1290370000000001</v>
      </c>
      <c r="H1129">
        <v>1.4364440000000001</v>
      </c>
      <c r="I1129">
        <v>82.867199999999997</v>
      </c>
      <c r="J1129">
        <v>3.16438E-2</v>
      </c>
      <c r="K1129">
        <v>0.19456689999999999</v>
      </c>
      <c r="L1129">
        <v>0.30740679999999998</v>
      </c>
      <c r="M1129">
        <v>0.42024689999999998</v>
      </c>
      <c r="N1129">
        <v>0.58316979999999996</v>
      </c>
      <c r="O1129">
        <v>23026</v>
      </c>
      <c r="P1129" t="s">
        <v>60</v>
      </c>
      <c r="Q1129" t="s">
        <v>58</v>
      </c>
    </row>
    <row r="1130" spans="1:17" x14ac:dyDescent="0.25">
      <c r="A1130" t="s">
        <v>43</v>
      </c>
      <c r="B1130" t="s">
        <v>38</v>
      </c>
      <c r="C1130" t="s">
        <v>49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31.19303</v>
      </c>
      <c r="H1130">
        <v>39.686070000000001</v>
      </c>
      <c r="I1130">
        <v>82.867199999999997</v>
      </c>
      <c r="J1130">
        <v>0.87425589999999997</v>
      </c>
      <c r="K1130">
        <v>5.3754929999999996</v>
      </c>
      <c r="L1130">
        <v>8.493036</v>
      </c>
      <c r="M1130">
        <v>11.610580000000001</v>
      </c>
      <c r="N1130">
        <v>16.111820000000002</v>
      </c>
      <c r="O1130">
        <v>23026</v>
      </c>
      <c r="P1130" t="s">
        <v>60</v>
      </c>
      <c r="Q1130" t="s">
        <v>58</v>
      </c>
    </row>
    <row r="1131" spans="1:17" x14ac:dyDescent="0.25">
      <c r="A1131" t="s">
        <v>30</v>
      </c>
      <c r="B1131" t="s">
        <v>38</v>
      </c>
      <c r="C1131" t="s">
        <v>50</v>
      </c>
      <c r="D1131" t="s">
        <v>59</v>
      </c>
      <c r="E1131">
        <v>14</v>
      </c>
      <c r="F1131" t="str">
        <f t="shared" si="17"/>
        <v>Average Per Ton1-in-10June Monthly System Peak Day100% Cycling14</v>
      </c>
      <c r="G1131">
        <v>0.23261390000000001</v>
      </c>
      <c r="H1131">
        <v>0.3036565</v>
      </c>
      <c r="I1131">
        <v>85.243300000000005</v>
      </c>
      <c r="J1131">
        <v>2.12619E-2</v>
      </c>
      <c r="K1131">
        <v>5.0672799999999997E-2</v>
      </c>
      <c r="L1131">
        <v>7.1042599999999997E-2</v>
      </c>
      <c r="M1131">
        <v>9.1412400000000005E-2</v>
      </c>
      <c r="N1131">
        <v>0.12082320000000001</v>
      </c>
      <c r="O1131">
        <v>10695</v>
      </c>
      <c r="P1131" t="s">
        <v>60</v>
      </c>
      <c r="Q1131" t="s">
        <v>58</v>
      </c>
    </row>
    <row r="1132" spans="1:17" x14ac:dyDescent="0.25">
      <c r="A1132" t="s">
        <v>28</v>
      </c>
      <c r="B1132" t="s">
        <v>38</v>
      </c>
      <c r="C1132" t="s">
        <v>50</v>
      </c>
      <c r="D1132" t="s">
        <v>59</v>
      </c>
      <c r="E1132">
        <v>14</v>
      </c>
      <c r="F1132" t="str">
        <f t="shared" si="17"/>
        <v>Average Per Premise1-in-10June Monthly System Peak Day100% Cycling14</v>
      </c>
      <c r="G1132">
        <v>1.0424910000000001</v>
      </c>
      <c r="H1132">
        <v>1.360878</v>
      </c>
      <c r="I1132">
        <v>85.243300000000005</v>
      </c>
      <c r="J1132">
        <v>9.5288300000000006E-2</v>
      </c>
      <c r="K1132">
        <v>0.22709679999999999</v>
      </c>
      <c r="L1132">
        <v>0.31838699999999998</v>
      </c>
      <c r="M1132">
        <v>0.40967720000000002</v>
      </c>
      <c r="N1132">
        <v>0.54148569999999996</v>
      </c>
      <c r="O1132">
        <v>10695</v>
      </c>
      <c r="P1132" t="s">
        <v>60</v>
      </c>
      <c r="Q1132" t="s">
        <v>58</v>
      </c>
    </row>
    <row r="1133" spans="1:17" x14ac:dyDescent="0.25">
      <c r="A1133" t="s">
        <v>29</v>
      </c>
      <c r="B1133" t="s">
        <v>38</v>
      </c>
      <c r="C1133" t="s">
        <v>50</v>
      </c>
      <c r="D1133" t="s">
        <v>59</v>
      </c>
      <c r="E1133">
        <v>14</v>
      </c>
      <c r="F1133" t="str">
        <f t="shared" si="17"/>
        <v>Average Per Device1-in-10June Monthly System Peak Day100% Cycling14</v>
      </c>
      <c r="G1133">
        <v>0.84433469999999999</v>
      </c>
      <c r="H1133">
        <v>1.102203</v>
      </c>
      <c r="I1133">
        <v>85.243300000000005</v>
      </c>
      <c r="J1133">
        <v>7.7175999999999995E-2</v>
      </c>
      <c r="K1133">
        <v>0.18393039999999999</v>
      </c>
      <c r="L1133">
        <v>0.25786819999999999</v>
      </c>
      <c r="M1133">
        <v>0.33180589999999999</v>
      </c>
      <c r="N1133">
        <v>0.43856040000000002</v>
      </c>
      <c r="O1133">
        <v>10695</v>
      </c>
      <c r="P1133" t="s">
        <v>60</v>
      </c>
      <c r="Q1133" t="s">
        <v>58</v>
      </c>
    </row>
    <row r="1134" spans="1:17" x14ac:dyDescent="0.25">
      <c r="A1134" t="s">
        <v>43</v>
      </c>
      <c r="B1134" t="s">
        <v>38</v>
      </c>
      <c r="C1134" t="s">
        <v>50</v>
      </c>
      <c r="D1134" t="s">
        <v>59</v>
      </c>
      <c r="E1134">
        <v>14</v>
      </c>
      <c r="F1134" t="str">
        <f t="shared" si="17"/>
        <v>Aggregate1-in-10June Monthly System Peak Day100% Cycling14</v>
      </c>
      <c r="G1134">
        <v>11.14944</v>
      </c>
      <c r="H1134">
        <v>14.554589999999999</v>
      </c>
      <c r="I1134">
        <v>85.243300000000005</v>
      </c>
      <c r="J1134">
        <v>1.019109</v>
      </c>
      <c r="K1134">
        <v>2.428801</v>
      </c>
      <c r="L1134">
        <v>3.4051490000000002</v>
      </c>
      <c r="M1134">
        <v>4.3814970000000004</v>
      </c>
      <c r="N1134">
        <v>5.7911900000000003</v>
      </c>
      <c r="O1134">
        <v>10695</v>
      </c>
      <c r="P1134" t="s">
        <v>60</v>
      </c>
      <c r="Q1134" t="s">
        <v>58</v>
      </c>
    </row>
    <row r="1135" spans="1:17" x14ac:dyDescent="0.25">
      <c r="A1135" t="s">
        <v>30</v>
      </c>
      <c r="B1135" t="s">
        <v>38</v>
      </c>
      <c r="C1135" t="s">
        <v>50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0.3761949</v>
      </c>
      <c r="H1135">
        <v>0.46558310000000003</v>
      </c>
      <c r="I1135">
        <v>86.170699999999997</v>
      </c>
      <c r="J1135">
        <v>-1.37985E-2</v>
      </c>
      <c r="K1135">
        <v>4.7164999999999999E-2</v>
      </c>
      <c r="L1135">
        <v>8.9388200000000001E-2</v>
      </c>
      <c r="M1135">
        <v>0.13161139999999999</v>
      </c>
      <c r="N1135">
        <v>0.19257489999999999</v>
      </c>
      <c r="O1135">
        <v>12331</v>
      </c>
      <c r="P1135" t="s">
        <v>60</v>
      </c>
      <c r="Q1135" t="s">
        <v>58</v>
      </c>
    </row>
    <row r="1136" spans="1:17" x14ac:dyDescent="0.25">
      <c r="A1136" t="s">
        <v>28</v>
      </c>
      <c r="B1136" t="s">
        <v>38</v>
      </c>
      <c r="C1136" t="s">
        <v>50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1.544208</v>
      </c>
      <c r="H1136">
        <v>1.91113</v>
      </c>
      <c r="I1136">
        <v>86.170699999999997</v>
      </c>
      <c r="J1136">
        <v>-5.66404E-2</v>
      </c>
      <c r="K1136">
        <v>0.19360340000000001</v>
      </c>
      <c r="L1136">
        <v>0.36692150000000001</v>
      </c>
      <c r="M1136">
        <v>0.54023969999999999</v>
      </c>
      <c r="N1136">
        <v>0.79048339999999995</v>
      </c>
      <c r="O1136">
        <v>12331</v>
      </c>
      <c r="P1136" t="s">
        <v>60</v>
      </c>
      <c r="Q1136" t="s">
        <v>58</v>
      </c>
    </row>
    <row r="1137" spans="1:17" x14ac:dyDescent="0.25">
      <c r="A1137" t="s">
        <v>29</v>
      </c>
      <c r="B1137" t="s">
        <v>38</v>
      </c>
      <c r="C1137" t="s">
        <v>50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1.320227</v>
      </c>
      <c r="H1137">
        <v>1.633928</v>
      </c>
      <c r="I1137">
        <v>86.170699999999997</v>
      </c>
      <c r="J1137">
        <v>-4.84249E-2</v>
      </c>
      <c r="K1137">
        <v>0.165522</v>
      </c>
      <c r="L1137">
        <v>0.31370100000000001</v>
      </c>
      <c r="M1137">
        <v>0.46188000000000001</v>
      </c>
      <c r="N1137">
        <v>0.67582690000000001</v>
      </c>
      <c r="O1137">
        <v>12331</v>
      </c>
      <c r="P1137" t="s">
        <v>60</v>
      </c>
      <c r="Q1137" t="s">
        <v>58</v>
      </c>
    </row>
    <row r="1138" spans="1:17" x14ac:dyDescent="0.25">
      <c r="A1138" t="s">
        <v>43</v>
      </c>
      <c r="B1138" t="s">
        <v>38</v>
      </c>
      <c r="C1138" t="s">
        <v>50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19.041630000000001</v>
      </c>
      <c r="H1138">
        <v>23.566140000000001</v>
      </c>
      <c r="I1138">
        <v>86.170699999999997</v>
      </c>
      <c r="J1138">
        <v>-0.69843239999999995</v>
      </c>
      <c r="K1138">
        <v>2.387324</v>
      </c>
      <c r="L1138">
        <v>4.5245100000000003</v>
      </c>
      <c r="M1138">
        <v>6.6616949999999999</v>
      </c>
      <c r="N1138">
        <v>9.7474509999999999</v>
      </c>
      <c r="O1138">
        <v>12331</v>
      </c>
      <c r="P1138" t="s">
        <v>60</v>
      </c>
      <c r="Q1138" t="s">
        <v>58</v>
      </c>
    </row>
    <row r="1139" spans="1:17" x14ac:dyDescent="0.25">
      <c r="A1139" t="s">
        <v>30</v>
      </c>
      <c r="B1139" t="s">
        <v>38</v>
      </c>
      <c r="C1139" t="s">
        <v>50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0.30950149999999998</v>
      </c>
      <c r="H1139">
        <v>0.3903682</v>
      </c>
      <c r="I1139">
        <v>85.739900000000006</v>
      </c>
      <c r="J1139">
        <v>2.4870999999999999E-3</v>
      </c>
      <c r="K1139">
        <v>4.8794400000000002E-2</v>
      </c>
      <c r="L1139">
        <v>8.08667E-2</v>
      </c>
      <c r="M1139">
        <v>0.112939</v>
      </c>
      <c r="N1139">
        <v>0.15924630000000001</v>
      </c>
      <c r="O1139">
        <v>23026</v>
      </c>
      <c r="P1139" t="s">
        <v>60</v>
      </c>
      <c r="Q1139" t="s">
        <v>58</v>
      </c>
    </row>
    <row r="1140" spans="1:17" x14ac:dyDescent="0.25">
      <c r="A1140" t="s">
        <v>28</v>
      </c>
      <c r="B1140" t="s">
        <v>38</v>
      </c>
      <c r="C1140" t="s">
        <v>50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1.324616</v>
      </c>
      <c r="H1140">
        <v>1.670712</v>
      </c>
      <c r="I1140">
        <v>85.739900000000006</v>
      </c>
      <c r="J1140">
        <v>1.0644199999999999E-2</v>
      </c>
      <c r="K1140">
        <v>0.20883189999999999</v>
      </c>
      <c r="L1140">
        <v>0.34609610000000002</v>
      </c>
      <c r="M1140">
        <v>0.48336020000000002</v>
      </c>
      <c r="N1140">
        <v>0.68154789999999998</v>
      </c>
      <c r="O1140">
        <v>23026</v>
      </c>
      <c r="P1140" t="s">
        <v>60</v>
      </c>
      <c r="Q1140" t="s">
        <v>58</v>
      </c>
    </row>
    <row r="1141" spans="1:17" x14ac:dyDescent="0.25">
      <c r="A1141" t="s">
        <v>29</v>
      </c>
      <c r="B1141" t="s">
        <v>38</v>
      </c>
      <c r="C1141" t="s">
        <v>50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1.103974</v>
      </c>
      <c r="H1141">
        <v>1.3924209999999999</v>
      </c>
      <c r="I1141">
        <v>85.739900000000006</v>
      </c>
      <c r="J1141">
        <v>8.8711999999999992E-3</v>
      </c>
      <c r="K1141">
        <v>0.1740467</v>
      </c>
      <c r="L1141">
        <v>0.2884468</v>
      </c>
      <c r="M1141">
        <v>0.4028468</v>
      </c>
      <c r="N1141">
        <v>0.56802240000000004</v>
      </c>
      <c r="O1141">
        <v>23026</v>
      </c>
      <c r="P1141" t="s">
        <v>60</v>
      </c>
      <c r="Q1141" t="s">
        <v>58</v>
      </c>
    </row>
    <row r="1142" spans="1:17" x14ac:dyDescent="0.25">
      <c r="A1142" t="s">
        <v>43</v>
      </c>
      <c r="B1142" t="s">
        <v>38</v>
      </c>
      <c r="C1142" t="s">
        <v>50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30.500599999999999</v>
      </c>
      <c r="H1142">
        <v>38.469810000000003</v>
      </c>
      <c r="I1142">
        <v>85.739900000000006</v>
      </c>
      <c r="J1142">
        <v>0.24509339999999999</v>
      </c>
      <c r="K1142">
        <v>4.8085630000000004</v>
      </c>
      <c r="L1142">
        <v>7.9692080000000001</v>
      </c>
      <c r="M1142">
        <v>11.129849999999999</v>
      </c>
      <c r="N1142">
        <v>15.69332</v>
      </c>
      <c r="O1142">
        <v>23026</v>
      </c>
      <c r="P1142" t="s">
        <v>60</v>
      </c>
      <c r="Q1142" t="s">
        <v>58</v>
      </c>
    </row>
    <row r="1143" spans="1:17" x14ac:dyDescent="0.25">
      <c r="A1143" t="s">
        <v>30</v>
      </c>
      <c r="B1143" t="s">
        <v>38</v>
      </c>
      <c r="C1143" t="s">
        <v>51</v>
      </c>
      <c r="D1143" t="s">
        <v>59</v>
      </c>
      <c r="E1143">
        <v>14</v>
      </c>
      <c r="F1143" t="str">
        <f t="shared" si="17"/>
        <v>Average Per Ton1-in-10May Monthly System Peak Day100% Cycling14</v>
      </c>
      <c r="G1143">
        <v>0.2333961</v>
      </c>
      <c r="H1143">
        <v>0.30534919999999999</v>
      </c>
      <c r="I1143">
        <v>85.384799999999998</v>
      </c>
      <c r="J1143">
        <v>2.23263E-2</v>
      </c>
      <c r="K1143">
        <v>5.1646200000000003E-2</v>
      </c>
      <c r="L1143">
        <v>7.1953000000000003E-2</v>
      </c>
      <c r="M1143">
        <v>9.2259900000000006E-2</v>
      </c>
      <c r="N1143">
        <v>0.1215798</v>
      </c>
      <c r="O1143">
        <v>10695</v>
      </c>
      <c r="P1143" t="s">
        <v>60</v>
      </c>
      <c r="Q1143" t="s">
        <v>58</v>
      </c>
    </row>
    <row r="1144" spans="1:17" x14ac:dyDescent="0.25">
      <c r="A1144" t="s">
        <v>28</v>
      </c>
      <c r="B1144" t="s">
        <v>38</v>
      </c>
      <c r="C1144" t="s">
        <v>51</v>
      </c>
      <c r="D1144" t="s">
        <v>59</v>
      </c>
      <c r="E1144">
        <v>14</v>
      </c>
      <c r="F1144" t="str">
        <f t="shared" si="17"/>
        <v>Average Per Premise1-in-10May Monthly System Peak Day100% Cycling14</v>
      </c>
      <c r="G1144">
        <v>1.0459970000000001</v>
      </c>
      <c r="H1144">
        <v>1.3684639999999999</v>
      </c>
      <c r="I1144">
        <v>85.384799999999998</v>
      </c>
      <c r="J1144">
        <v>0.1000582</v>
      </c>
      <c r="K1144">
        <v>0.23145930000000001</v>
      </c>
      <c r="L1144">
        <v>0.32246730000000001</v>
      </c>
      <c r="M1144">
        <v>0.41347539999999999</v>
      </c>
      <c r="N1144">
        <v>0.54487649999999999</v>
      </c>
      <c r="O1144">
        <v>10695</v>
      </c>
      <c r="P1144" t="s">
        <v>60</v>
      </c>
      <c r="Q1144" t="s">
        <v>58</v>
      </c>
    </row>
    <row r="1145" spans="1:17" x14ac:dyDescent="0.25">
      <c r="A1145" t="s">
        <v>29</v>
      </c>
      <c r="B1145" t="s">
        <v>38</v>
      </c>
      <c r="C1145" t="s">
        <v>51</v>
      </c>
      <c r="D1145" t="s">
        <v>59</v>
      </c>
      <c r="E1145">
        <v>14</v>
      </c>
      <c r="F1145" t="str">
        <f t="shared" si="17"/>
        <v>Average Per Device1-in-10May Monthly System Peak Day100% Cycling14</v>
      </c>
      <c r="G1145">
        <v>0.84717410000000004</v>
      </c>
      <c r="H1145">
        <v>1.108347</v>
      </c>
      <c r="I1145">
        <v>85.384799999999998</v>
      </c>
      <c r="J1145">
        <v>8.1039200000000006E-2</v>
      </c>
      <c r="K1145">
        <v>0.18746360000000001</v>
      </c>
      <c r="L1145">
        <v>0.26117289999999999</v>
      </c>
      <c r="M1145">
        <v>0.33488220000000002</v>
      </c>
      <c r="N1145">
        <v>0.4413067</v>
      </c>
      <c r="O1145">
        <v>10695</v>
      </c>
      <c r="P1145" t="s">
        <v>60</v>
      </c>
      <c r="Q1145" t="s">
        <v>58</v>
      </c>
    </row>
    <row r="1146" spans="1:17" x14ac:dyDescent="0.25">
      <c r="A1146" t="s">
        <v>43</v>
      </c>
      <c r="B1146" t="s">
        <v>38</v>
      </c>
      <c r="C1146" t="s">
        <v>51</v>
      </c>
      <c r="D1146" t="s">
        <v>59</v>
      </c>
      <c r="E1146">
        <v>14</v>
      </c>
      <c r="F1146" t="str">
        <f t="shared" si="17"/>
        <v>Aggregate1-in-10May Monthly System Peak Day100% Cycling14</v>
      </c>
      <c r="G1146">
        <v>11.18693</v>
      </c>
      <c r="H1146">
        <v>14.635719999999999</v>
      </c>
      <c r="I1146">
        <v>85.384799999999998</v>
      </c>
      <c r="J1146">
        <v>1.070122</v>
      </c>
      <c r="K1146">
        <v>2.475457</v>
      </c>
      <c r="L1146">
        <v>3.448788</v>
      </c>
      <c r="M1146">
        <v>4.4221190000000004</v>
      </c>
      <c r="N1146">
        <v>5.8274549999999996</v>
      </c>
      <c r="O1146">
        <v>10695</v>
      </c>
      <c r="P1146" t="s">
        <v>60</v>
      </c>
      <c r="Q1146" t="s">
        <v>58</v>
      </c>
    </row>
    <row r="1147" spans="1:17" x14ac:dyDescent="0.25">
      <c r="A1147" t="s">
        <v>30</v>
      </c>
      <c r="B1147" t="s">
        <v>38</v>
      </c>
      <c r="C1147" t="s">
        <v>51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0.37861790000000001</v>
      </c>
      <c r="H1147">
        <v>0.4693967</v>
      </c>
      <c r="I1147">
        <v>86.369500000000002</v>
      </c>
      <c r="J1147">
        <v>-1.2060100000000001E-2</v>
      </c>
      <c r="K1147">
        <v>4.8697900000000002E-2</v>
      </c>
      <c r="L1147">
        <v>9.0778700000000004E-2</v>
      </c>
      <c r="M1147">
        <v>0.13285949999999999</v>
      </c>
      <c r="N1147">
        <v>0.1936176</v>
      </c>
      <c r="O1147">
        <v>12331</v>
      </c>
      <c r="P1147" t="s">
        <v>60</v>
      </c>
      <c r="Q1147" t="s">
        <v>58</v>
      </c>
    </row>
    <row r="1148" spans="1:17" x14ac:dyDescent="0.25">
      <c r="A1148" t="s">
        <v>28</v>
      </c>
      <c r="B1148" t="s">
        <v>38</v>
      </c>
      <c r="C1148" t="s">
        <v>51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1.554154</v>
      </c>
      <c r="H1148">
        <v>1.9267840000000001</v>
      </c>
      <c r="I1148">
        <v>86.369500000000002</v>
      </c>
      <c r="J1148">
        <v>-4.9504600000000003E-2</v>
      </c>
      <c r="K1148">
        <v>0.1998955</v>
      </c>
      <c r="L1148">
        <v>0.3726293</v>
      </c>
      <c r="M1148">
        <v>0.54536309999999999</v>
      </c>
      <c r="N1148">
        <v>0.79476329999999995</v>
      </c>
      <c r="O1148">
        <v>12331</v>
      </c>
      <c r="P1148" t="s">
        <v>60</v>
      </c>
      <c r="Q1148" t="s">
        <v>58</v>
      </c>
    </row>
    <row r="1149" spans="1:17" x14ac:dyDescent="0.25">
      <c r="A1149" t="s">
        <v>29</v>
      </c>
      <c r="B1149" t="s">
        <v>38</v>
      </c>
      <c r="C1149" t="s">
        <v>51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1.32873</v>
      </c>
      <c r="H1149">
        <v>1.647311</v>
      </c>
      <c r="I1149">
        <v>86.369500000000002</v>
      </c>
      <c r="J1149">
        <v>-4.2324199999999999E-2</v>
      </c>
      <c r="K1149">
        <v>0.17090150000000001</v>
      </c>
      <c r="L1149">
        <v>0.3185809</v>
      </c>
      <c r="M1149">
        <v>0.46626030000000002</v>
      </c>
      <c r="N1149">
        <v>0.67948589999999998</v>
      </c>
      <c r="O1149">
        <v>12331</v>
      </c>
      <c r="P1149" t="s">
        <v>60</v>
      </c>
      <c r="Q1149" t="s">
        <v>58</v>
      </c>
    </row>
    <row r="1150" spans="1:17" x14ac:dyDescent="0.25">
      <c r="A1150" t="s">
        <v>43</v>
      </c>
      <c r="B1150" t="s">
        <v>38</v>
      </c>
      <c r="C1150" t="s">
        <v>51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19.164280000000002</v>
      </c>
      <c r="H1150">
        <v>23.759170000000001</v>
      </c>
      <c r="I1150">
        <v>86.369500000000002</v>
      </c>
      <c r="J1150">
        <v>-0.61044129999999996</v>
      </c>
      <c r="K1150">
        <v>2.464912</v>
      </c>
      <c r="L1150">
        <v>4.5948929999999999</v>
      </c>
      <c r="M1150">
        <v>6.7248720000000004</v>
      </c>
      <c r="N1150">
        <v>9.8002260000000003</v>
      </c>
      <c r="O1150">
        <v>12331</v>
      </c>
      <c r="P1150" t="s">
        <v>60</v>
      </c>
      <c r="Q1150" t="s">
        <v>58</v>
      </c>
    </row>
    <row r="1151" spans="1:17" x14ac:dyDescent="0.25">
      <c r="A1151" t="s">
        <v>30</v>
      </c>
      <c r="B1151" t="s">
        <v>38</v>
      </c>
      <c r="C1151" t="s">
        <v>51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0.31116240000000001</v>
      </c>
      <c r="H1151">
        <v>0.39319660000000001</v>
      </c>
      <c r="I1151">
        <v>85.912099999999995</v>
      </c>
      <c r="J1151">
        <v>3.9122999999999996E-3</v>
      </c>
      <c r="K1151">
        <v>5.0067399999999998E-2</v>
      </c>
      <c r="L1151">
        <v>8.2034200000000002E-2</v>
      </c>
      <c r="M1151">
        <v>0.11400100000000001</v>
      </c>
      <c r="N1151">
        <v>0.16015599999999999</v>
      </c>
      <c r="O1151">
        <v>23026</v>
      </c>
      <c r="P1151" t="s">
        <v>60</v>
      </c>
      <c r="Q1151" t="s">
        <v>58</v>
      </c>
    </row>
    <row r="1152" spans="1:17" x14ac:dyDescent="0.25">
      <c r="A1152" t="s">
        <v>28</v>
      </c>
      <c r="B1152" t="s">
        <v>38</v>
      </c>
      <c r="C1152" t="s">
        <v>51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1.3317239999999999</v>
      </c>
      <c r="H1152">
        <v>1.682817</v>
      </c>
      <c r="I1152">
        <v>85.912099999999995</v>
      </c>
      <c r="J1152">
        <v>1.6744200000000001E-2</v>
      </c>
      <c r="K1152">
        <v>0.2142801</v>
      </c>
      <c r="L1152">
        <v>0.35109289999999999</v>
      </c>
      <c r="M1152">
        <v>0.48790559999999999</v>
      </c>
      <c r="N1152">
        <v>0.68544159999999998</v>
      </c>
      <c r="O1152">
        <v>23026</v>
      </c>
      <c r="P1152" t="s">
        <v>60</v>
      </c>
      <c r="Q1152" t="s">
        <v>58</v>
      </c>
    </row>
    <row r="1153" spans="1:17" x14ac:dyDescent="0.25">
      <c r="A1153" t="s">
        <v>29</v>
      </c>
      <c r="B1153" t="s">
        <v>38</v>
      </c>
      <c r="C1153" t="s">
        <v>51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1.109899</v>
      </c>
      <c r="H1153">
        <v>1.4025099999999999</v>
      </c>
      <c r="I1153">
        <v>85.912099999999995</v>
      </c>
      <c r="J1153">
        <v>1.39551E-2</v>
      </c>
      <c r="K1153">
        <v>0.17858740000000001</v>
      </c>
      <c r="L1153">
        <v>0.29261130000000002</v>
      </c>
      <c r="M1153">
        <v>0.40663510000000003</v>
      </c>
      <c r="N1153">
        <v>0.57126739999999998</v>
      </c>
      <c r="O1153">
        <v>23026</v>
      </c>
      <c r="P1153" t="s">
        <v>60</v>
      </c>
      <c r="Q1153" t="s">
        <v>58</v>
      </c>
    </row>
    <row r="1154" spans="1:17" x14ac:dyDescent="0.25">
      <c r="A1154" t="s">
        <v>43</v>
      </c>
      <c r="B1154" t="s">
        <v>38</v>
      </c>
      <c r="C1154" t="s">
        <v>51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30.664280000000002</v>
      </c>
      <c r="H1154">
        <v>38.748539999999998</v>
      </c>
      <c r="I1154">
        <v>85.912099999999995</v>
      </c>
      <c r="J1154">
        <v>0.38555099999999998</v>
      </c>
      <c r="K1154">
        <v>4.9340130000000002</v>
      </c>
      <c r="L1154">
        <v>8.0842650000000003</v>
      </c>
      <c r="M1154">
        <v>11.23452</v>
      </c>
      <c r="N1154">
        <v>15.78298</v>
      </c>
      <c r="O1154">
        <v>23026</v>
      </c>
      <c r="P1154" t="s">
        <v>60</v>
      </c>
      <c r="Q1154" t="s">
        <v>58</v>
      </c>
    </row>
    <row r="1155" spans="1:17" x14ac:dyDescent="0.25">
      <c r="A1155" t="s">
        <v>30</v>
      </c>
      <c r="B1155" t="s">
        <v>38</v>
      </c>
      <c r="C1155" t="s">
        <v>52</v>
      </c>
      <c r="D1155" t="s">
        <v>59</v>
      </c>
      <c r="E1155">
        <v>14</v>
      </c>
      <c r="F1155" t="str">
        <f t="shared" ref="F1155:F1218" si="18">CONCATENATE(A1155,B1155,C1155,D1155,E1155)</f>
        <v>Average Per Ton1-in-10October Monthly System Peak Day100% Cycling14</v>
      </c>
      <c r="G1155">
        <v>0.24296499999999999</v>
      </c>
      <c r="H1155">
        <v>0.32605509999999999</v>
      </c>
      <c r="I1155">
        <v>84.180599999999998</v>
      </c>
      <c r="J1155">
        <v>3.5118999999999997E-2</v>
      </c>
      <c r="K1155">
        <v>6.3460699999999995E-2</v>
      </c>
      <c r="L1155">
        <v>8.30901E-2</v>
      </c>
      <c r="M1155">
        <v>0.10271950000000001</v>
      </c>
      <c r="N1155">
        <v>0.13106119999999999</v>
      </c>
      <c r="O1155">
        <v>10695</v>
      </c>
      <c r="P1155" t="s">
        <v>60</v>
      </c>
      <c r="Q1155" t="s">
        <v>58</v>
      </c>
    </row>
    <row r="1156" spans="1:17" x14ac:dyDescent="0.25">
      <c r="A1156" t="s">
        <v>28</v>
      </c>
      <c r="B1156" t="s">
        <v>38</v>
      </c>
      <c r="C1156" t="s">
        <v>52</v>
      </c>
      <c r="D1156" t="s">
        <v>59</v>
      </c>
      <c r="E1156">
        <v>14</v>
      </c>
      <c r="F1156" t="str">
        <f t="shared" si="18"/>
        <v>Average Per Premise1-in-10October Monthly System Peak Day100% Cycling14</v>
      </c>
      <c r="G1156">
        <v>1.088881</v>
      </c>
      <c r="H1156">
        <v>1.4612609999999999</v>
      </c>
      <c r="I1156">
        <v>84.180599999999998</v>
      </c>
      <c r="J1156">
        <v>0.15739040000000001</v>
      </c>
      <c r="K1156">
        <v>0.28440769999999999</v>
      </c>
      <c r="L1156">
        <v>0.37237959999999998</v>
      </c>
      <c r="M1156">
        <v>0.46035140000000002</v>
      </c>
      <c r="N1156">
        <v>0.58736869999999997</v>
      </c>
      <c r="O1156">
        <v>10695</v>
      </c>
      <c r="P1156" t="s">
        <v>60</v>
      </c>
      <c r="Q1156" t="s">
        <v>58</v>
      </c>
    </row>
    <row r="1157" spans="1:17" x14ac:dyDescent="0.25">
      <c r="A1157" t="s">
        <v>29</v>
      </c>
      <c r="B1157" t="s">
        <v>38</v>
      </c>
      <c r="C1157" t="s">
        <v>52</v>
      </c>
      <c r="D1157" t="s">
        <v>59</v>
      </c>
      <c r="E1157">
        <v>14</v>
      </c>
      <c r="F1157" t="str">
        <f t="shared" si="18"/>
        <v>Average Per Device1-in-10October Monthly System Peak Day100% Cycling14</v>
      </c>
      <c r="G1157">
        <v>0.881907</v>
      </c>
      <c r="H1157">
        <v>1.183505</v>
      </c>
      <c r="I1157">
        <v>84.180599999999998</v>
      </c>
      <c r="J1157">
        <v>0.1274737</v>
      </c>
      <c r="K1157">
        <v>0.23034769999999999</v>
      </c>
      <c r="L1157">
        <v>0.30159780000000003</v>
      </c>
      <c r="M1157">
        <v>0.37284800000000001</v>
      </c>
      <c r="N1157">
        <v>0.47572189999999998</v>
      </c>
      <c r="O1157">
        <v>10695</v>
      </c>
      <c r="P1157" t="s">
        <v>60</v>
      </c>
      <c r="Q1157" t="s">
        <v>58</v>
      </c>
    </row>
    <row r="1158" spans="1:17" x14ac:dyDescent="0.25">
      <c r="A1158" t="s">
        <v>43</v>
      </c>
      <c r="B1158" t="s">
        <v>38</v>
      </c>
      <c r="C1158" t="s">
        <v>52</v>
      </c>
      <c r="D1158" t="s">
        <v>59</v>
      </c>
      <c r="E1158">
        <v>14</v>
      </c>
      <c r="F1158" t="str">
        <f t="shared" si="18"/>
        <v>Aggregate1-in-10October Monthly System Peak Day100% Cycling14</v>
      </c>
      <c r="G1158">
        <v>11.645580000000001</v>
      </c>
      <c r="H1158">
        <v>15.62818</v>
      </c>
      <c r="I1158">
        <v>84.180599999999998</v>
      </c>
      <c r="J1158">
        <v>1.68329</v>
      </c>
      <c r="K1158">
        <v>3.041741</v>
      </c>
      <c r="L1158">
        <v>3.982599</v>
      </c>
      <c r="M1158">
        <v>4.9234580000000001</v>
      </c>
      <c r="N1158">
        <v>6.2819079999999996</v>
      </c>
      <c r="O1158">
        <v>10695</v>
      </c>
      <c r="P1158" t="s">
        <v>60</v>
      </c>
      <c r="Q1158" t="s">
        <v>58</v>
      </c>
    </row>
    <row r="1159" spans="1:17" x14ac:dyDescent="0.25">
      <c r="A1159" t="s">
        <v>30</v>
      </c>
      <c r="B1159" t="s">
        <v>38</v>
      </c>
      <c r="C1159" t="s">
        <v>52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0.39490350000000002</v>
      </c>
      <c r="H1159">
        <v>0.49502800000000002</v>
      </c>
      <c r="I1159">
        <v>84.745199999999997</v>
      </c>
      <c r="J1159">
        <v>-7.2539999999999996E-4</v>
      </c>
      <c r="K1159">
        <v>5.88575E-2</v>
      </c>
      <c r="L1159">
        <v>0.10012450000000001</v>
      </c>
      <c r="M1159">
        <v>0.1413914</v>
      </c>
      <c r="N1159">
        <v>0.20097429999999999</v>
      </c>
      <c r="O1159">
        <v>12331</v>
      </c>
      <c r="P1159" t="s">
        <v>60</v>
      </c>
      <c r="Q1159" t="s">
        <v>58</v>
      </c>
    </row>
    <row r="1160" spans="1:17" x14ac:dyDescent="0.25">
      <c r="A1160" t="s">
        <v>28</v>
      </c>
      <c r="B1160" t="s">
        <v>38</v>
      </c>
      <c r="C1160" t="s">
        <v>52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1.6210039999999999</v>
      </c>
      <c r="H1160">
        <v>2.0319950000000002</v>
      </c>
      <c r="I1160">
        <v>84.745199999999997</v>
      </c>
      <c r="J1160">
        <v>-2.9776E-3</v>
      </c>
      <c r="K1160">
        <v>0.24159890000000001</v>
      </c>
      <c r="L1160">
        <v>0.41099190000000002</v>
      </c>
      <c r="M1160">
        <v>0.58038480000000003</v>
      </c>
      <c r="N1160">
        <v>0.82496139999999996</v>
      </c>
      <c r="O1160">
        <v>12331</v>
      </c>
      <c r="P1160" t="s">
        <v>60</v>
      </c>
      <c r="Q1160" t="s">
        <v>58</v>
      </c>
    </row>
    <row r="1161" spans="1:17" x14ac:dyDescent="0.25">
      <c r="A1161" t="s">
        <v>29</v>
      </c>
      <c r="B1161" t="s">
        <v>38</v>
      </c>
      <c r="C1161" t="s">
        <v>52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1.385883</v>
      </c>
      <c r="H1161">
        <v>1.7372620000000001</v>
      </c>
      <c r="I1161">
        <v>84.745199999999997</v>
      </c>
      <c r="J1161">
        <v>-2.5457000000000001E-3</v>
      </c>
      <c r="K1161">
        <v>0.20655589999999999</v>
      </c>
      <c r="L1161">
        <v>0.3513791</v>
      </c>
      <c r="M1161">
        <v>0.49620229999999999</v>
      </c>
      <c r="N1161">
        <v>0.70530389999999998</v>
      </c>
      <c r="O1161">
        <v>12331</v>
      </c>
      <c r="P1161" t="s">
        <v>60</v>
      </c>
      <c r="Q1161" t="s">
        <v>58</v>
      </c>
    </row>
    <row r="1162" spans="1:17" x14ac:dyDescent="0.25">
      <c r="A1162" t="s">
        <v>43</v>
      </c>
      <c r="B1162" t="s">
        <v>38</v>
      </c>
      <c r="C1162" t="s">
        <v>52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19.988600000000002</v>
      </c>
      <c r="H1162">
        <v>25.056539999999998</v>
      </c>
      <c r="I1162">
        <v>84.745199999999997</v>
      </c>
      <c r="J1162">
        <v>-3.6716499999999999E-2</v>
      </c>
      <c r="K1162">
        <v>2.9791560000000001</v>
      </c>
      <c r="L1162">
        <v>5.0679410000000003</v>
      </c>
      <c r="M1162">
        <v>7.1567259999999999</v>
      </c>
      <c r="N1162">
        <v>10.172599999999999</v>
      </c>
      <c r="O1162">
        <v>12331</v>
      </c>
      <c r="P1162" t="s">
        <v>60</v>
      </c>
      <c r="Q1162" t="s">
        <v>58</v>
      </c>
    </row>
    <row r="1163" spans="1:17" x14ac:dyDescent="0.25">
      <c r="A1163" t="s">
        <v>30</v>
      </c>
      <c r="B1163" t="s">
        <v>38</v>
      </c>
      <c r="C1163" t="s">
        <v>52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0.32432810000000001</v>
      </c>
      <c r="H1163">
        <v>0.41654010000000002</v>
      </c>
      <c r="I1163">
        <v>84.482900000000001</v>
      </c>
      <c r="J1163">
        <v>1.5924299999999999E-2</v>
      </c>
      <c r="K1163">
        <v>6.09957E-2</v>
      </c>
      <c r="L1163">
        <v>9.2212000000000002E-2</v>
      </c>
      <c r="M1163">
        <v>0.1234283</v>
      </c>
      <c r="N1163">
        <v>0.1684997</v>
      </c>
      <c r="O1163">
        <v>23026</v>
      </c>
      <c r="P1163" t="s">
        <v>60</v>
      </c>
      <c r="Q1163" t="s">
        <v>58</v>
      </c>
    </row>
    <row r="1164" spans="1:17" x14ac:dyDescent="0.25">
      <c r="A1164" t="s">
        <v>28</v>
      </c>
      <c r="B1164" t="s">
        <v>38</v>
      </c>
      <c r="C1164" t="s">
        <v>52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1.3880710000000001</v>
      </c>
      <c r="H1164">
        <v>1.7827230000000001</v>
      </c>
      <c r="I1164">
        <v>84.482900000000001</v>
      </c>
      <c r="J1164">
        <v>6.8153400000000003E-2</v>
      </c>
      <c r="K1164">
        <v>0.26105159999999999</v>
      </c>
      <c r="L1164">
        <v>0.39465220000000001</v>
      </c>
      <c r="M1164">
        <v>0.52825290000000003</v>
      </c>
      <c r="N1164">
        <v>0.72115099999999999</v>
      </c>
      <c r="O1164">
        <v>23026</v>
      </c>
      <c r="P1164" t="s">
        <v>60</v>
      </c>
      <c r="Q1164" t="s">
        <v>58</v>
      </c>
    </row>
    <row r="1165" spans="1:17" x14ac:dyDescent="0.25">
      <c r="A1165" t="s">
        <v>29</v>
      </c>
      <c r="B1165" t="s">
        <v>38</v>
      </c>
      <c r="C1165" t="s">
        <v>52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1.15686</v>
      </c>
      <c r="H1165">
        <v>1.4857750000000001</v>
      </c>
      <c r="I1165">
        <v>84.482900000000001</v>
      </c>
      <c r="J1165">
        <v>5.68011E-2</v>
      </c>
      <c r="K1165">
        <v>0.21756819999999999</v>
      </c>
      <c r="L1165">
        <v>0.32891500000000001</v>
      </c>
      <c r="M1165">
        <v>0.44026169999999998</v>
      </c>
      <c r="N1165">
        <v>0.60102880000000003</v>
      </c>
      <c r="O1165">
        <v>23026</v>
      </c>
      <c r="P1165" t="s">
        <v>60</v>
      </c>
      <c r="Q1165" t="s">
        <v>58</v>
      </c>
    </row>
    <row r="1166" spans="1:17" x14ac:dyDescent="0.25">
      <c r="A1166" t="s">
        <v>43</v>
      </c>
      <c r="B1166" t="s">
        <v>38</v>
      </c>
      <c r="C1166" t="s">
        <v>52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31.96172</v>
      </c>
      <c r="H1166">
        <v>41.048990000000003</v>
      </c>
      <c r="I1166">
        <v>84.482900000000001</v>
      </c>
      <c r="J1166">
        <v>1.5693010000000001</v>
      </c>
      <c r="K1166">
        <v>6.010974</v>
      </c>
      <c r="L1166">
        <v>9.0872620000000008</v>
      </c>
      <c r="M1166">
        <v>12.163550000000001</v>
      </c>
      <c r="N1166">
        <v>16.605219999999999</v>
      </c>
      <c r="O1166">
        <v>23026</v>
      </c>
      <c r="P1166" t="s">
        <v>60</v>
      </c>
      <c r="Q1166" t="s">
        <v>58</v>
      </c>
    </row>
    <row r="1167" spans="1:17" x14ac:dyDescent="0.25">
      <c r="A1167" t="s">
        <v>30</v>
      </c>
      <c r="B1167" t="s">
        <v>38</v>
      </c>
      <c r="C1167" t="s">
        <v>53</v>
      </c>
      <c r="D1167" t="s">
        <v>59</v>
      </c>
      <c r="E1167">
        <v>14</v>
      </c>
      <c r="F1167" t="str">
        <f t="shared" si="18"/>
        <v>Average Per Ton1-in-10September Monthly System Peak Day100% Cycling14</v>
      </c>
      <c r="G1167">
        <v>0.29067340000000003</v>
      </c>
      <c r="H1167">
        <v>0.42929020000000001</v>
      </c>
      <c r="I1167">
        <v>94.084800000000001</v>
      </c>
      <c r="J1167">
        <v>9.1724799999999995E-2</v>
      </c>
      <c r="K1167">
        <v>0.1194289</v>
      </c>
      <c r="L1167">
        <v>0.13861680000000001</v>
      </c>
      <c r="M1167">
        <v>0.15780459999999999</v>
      </c>
      <c r="N1167">
        <v>0.1855088</v>
      </c>
      <c r="O1167">
        <v>10695</v>
      </c>
      <c r="P1167" t="s">
        <v>60</v>
      </c>
      <c r="Q1167" t="s">
        <v>58</v>
      </c>
    </row>
    <row r="1168" spans="1:17" x14ac:dyDescent="0.25">
      <c r="A1168" t="s">
        <v>28</v>
      </c>
      <c r="B1168" t="s">
        <v>38</v>
      </c>
      <c r="C1168" t="s">
        <v>53</v>
      </c>
      <c r="D1168" t="s">
        <v>59</v>
      </c>
      <c r="E1168">
        <v>14</v>
      </c>
      <c r="F1168" t="str">
        <f t="shared" si="18"/>
        <v>Average Per Premise1-in-10September Monthly System Peak Day100% Cycling14</v>
      </c>
      <c r="G1168">
        <v>1.3026930000000001</v>
      </c>
      <c r="H1168">
        <v>1.923923</v>
      </c>
      <c r="I1168">
        <v>94.084800000000001</v>
      </c>
      <c r="J1168">
        <v>0.41107700000000003</v>
      </c>
      <c r="K1168">
        <v>0.53523710000000002</v>
      </c>
      <c r="L1168">
        <v>0.62122999999999995</v>
      </c>
      <c r="M1168">
        <v>0.70722289999999999</v>
      </c>
      <c r="N1168">
        <v>0.83138299999999998</v>
      </c>
      <c r="O1168">
        <v>10695</v>
      </c>
      <c r="P1168" t="s">
        <v>60</v>
      </c>
      <c r="Q1168" t="s">
        <v>58</v>
      </c>
    </row>
    <row r="1169" spans="1:17" x14ac:dyDescent="0.25">
      <c r="A1169" t="s">
        <v>29</v>
      </c>
      <c r="B1169" t="s">
        <v>38</v>
      </c>
      <c r="C1169" t="s">
        <v>53</v>
      </c>
      <c r="D1169" t="s">
        <v>59</v>
      </c>
      <c r="E1169">
        <v>14</v>
      </c>
      <c r="F1169" t="str">
        <f t="shared" si="18"/>
        <v>Average Per Device1-in-10September Monthly System Peak Day100% Cycling14</v>
      </c>
      <c r="G1169">
        <v>1.055077</v>
      </c>
      <c r="H1169">
        <v>1.5582240000000001</v>
      </c>
      <c r="I1169">
        <v>94.084800000000001</v>
      </c>
      <c r="J1169">
        <v>0.33293970000000001</v>
      </c>
      <c r="K1169">
        <v>0.43349949999999998</v>
      </c>
      <c r="L1169">
        <v>0.50314689999999995</v>
      </c>
      <c r="M1169">
        <v>0.57279429999999998</v>
      </c>
      <c r="N1169">
        <v>0.67335409999999996</v>
      </c>
      <c r="O1169">
        <v>10695</v>
      </c>
      <c r="P1169" t="s">
        <v>60</v>
      </c>
      <c r="Q1169" t="s">
        <v>58</v>
      </c>
    </row>
    <row r="1170" spans="1:17" x14ac:dyDescent="0.25">
      <c r="A1170" t="s">
        <v>43</v>
      </c>
      <c r="B1170" t="s">
        <v>38</v>
      </c>
      <c r="C1170" t="s">
        <v>53</v>
      </c>
      <c r="D1170" t="s">
        <v>59</v>
      </c>
      <c r="E1170">
        <v>14</v>
      </c>
      <c r="F1170" t="str">
        <f t="shared" si="18"/>
        <v>Aggregate1-in-10September Monthly System Peak Day100% Cycling14</v>
      </c>
      <c r="G1170">
        <v>13.9323</v>
      </c>
      <c r="H1170">
        <v>20.576350000000001</v>
      </c>
      <c r="I1170">
        <v>94.084800000000001</v>
      </c>
      <c r="J1170">
        <v>4.3964689999999997</v>
      </c>
      <c r="K1170">
        <v>5.724361</v>
      </c>
      <c r="L1170">
        <v>6.6440549999999998</v>
      </c>
      <c r="M1170">
        <v>7.5637489999999996</v>
      </c>
      <c r="N1170">
        <v>8.8916409999999999</v>
      </c>
      <c r="O1170">
        <v>10695</v>
      </c>
      <c r="P1170" t="s">
        <v>60</v>
      </c>
      <c r="Q1170" t="s">
        <v>58</v>
      </c>
    </row>
    <row r="1171" spans="1:17" x14ac:dyDescent="0.25">
      <c r="A1171" t="s">
        <v>30</v>
      </c>
      <c r="B1171" t="s">
        <v>38</v>
      </c>
      <c r="C1171" t="s">
        <v>53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0.49012250000000002</v>
      </c>
      <c r="H1171">
        <v>0.64489019999999997</v>
      </c>
      <c r="I1171">
        <v>95.755799999999994</v>
      </c>
      <c r="J1171">
        <v>5.2442200000000001E-2</v>
      </c>
      <c r="K1171">
        <v>0.11289689999999999</v>
      </c>
      <c r="L1171">
        <v>0.15476770000000001</v>
      </c>
      <c r="M1171">
        <v>0.19663839999999999</v>
      </c>
      <c r="N1171">
        <v>0.25709310000000002</v>
      </c>
      <c r="O1171">
        <v>12331</v>
      </c>
      <c r="P1171" t="s">
        <v>60</v>
      </c>
      <c r="Q1171" t="s">
        <v>58</v>
      </c>
    </row>
    <row r="1172" spans="1:17" x14ac:dyDescent="0.25">
      <c r="A1172" t="s">
        <v>28</v>
      </c>
      <c r="B1172" t="s">
        <v>38</v>
      </c>
      <c r="C1172" t="s">
        <v>53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2.01186</v>
      </c>
      <c r="H1172">
        <v>2.647151</v>
      </c>
      <c r="I1172">
        <v>95.755799999999994</v>
      </c>
      <c r="J1172">
        <v>0.21526529999999999</v>
      </c>
      <c r="K1172">
        <v>0.46342030000000001</v>
      </c>
      <c r="L1172">
        <v>0.63529170000000001</v>
      </c>
      <c r="M1172">
        <v>0.80716310000000002</v>
      </c>
      <c r="N1172">
        <v>1.055318</v>
      </c>
      <c r="O1172">
        <v>12331</v>
      </c>
      <c r="P1172" t="s">
        <v>60</v>
      </c>
      <c r="Q1172" t="s">
        <v>58</v>
      </c>
    </row>
    <row r="1173" spans="1:17" x14ac:dyDescent="0.25">
      <c r="A1173" t="s">
        <v>29</v>
      </c>
      <c r="B1173" t="s">
        <v>38</v>
      </c>
      <c r="C1173" t="s">
        <v>53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1.7200470000000001</v>
      </c>
      <c r="H1173">
        <v>2.2631920000000001</v>
      </c>
      <c r="I1173">
        <v>95.755799999999994</v>
      </c>
      <c r="J1173">
        <v>0.18404190000000001</v>
      </c>
      <c r="K1173">
        <v>0.39620300000000003</v>
      </c>
      <c r="L1173">
        <v>0.54314510000000005</v>
      </c>
      <c r="M1173">
        <v>0.69008720000000001</v>
      </c>
      <c r="N1173">
        <v>0.9022483</v>
      </c>
      <c r="O1173">
        <v>12331</v>
      </c>
      <c r="P1173" t="s">
        <v>60</v>
      </c>
      <c r="Q1173" t="s">
        <v>58</v>
      </c>
    </row>
    <row r="1174" spans="1:17" x14ac:dyDescent="0.25">
      <c r="A1174" t="s">
        <v>43</v>
      </c>
      <c r="B1174" t="s">
        <v>38</v>
      </c>
      <c r="C1174" t="s">
        <v>53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24.808240000000001</v>
      </c>
      <c r="H1174">
        <v>32.642020000000002</v>
      </c>
      <c r="I1174">
        <v>95.755799999999994</v>
      </c>
      <c r="J1174">
        <v>2.654436</v>
      </c>
      <c r="K1174">
        <v>5.7144360000000001</v>
      </c>
      <c r="L1174">
        <v>7.8337820000000002</v>
      </c>
      <c r="M1174">
        <v>9.9531279999999995</v>
      </c>
      <c r="N1174">
        <v>13.01313</v>
      </c>
      <c r="O1174">
        <v>12331</v>
      </c>
      <c r="P1174" t="s">
        <v>60</v>
      </c>
      <c r="Q1174" t="s">
        <v>58</v>
      </c>
    </row>
    <row r="1175" spans="1:17" x14ac:dyDescent="0.25">
      <c r="A1175" t="s">
        <v>30</v>
      </c>
      <c r="B1175" t="s">
        <v>38</v>
      </c>
      <c r="C1175" t="s">
        <v>53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0.39747840000000001</v>
      </c>
      <c r="H1175">
        <v>0.54474400000000001</v>
      </c>
      <c r="I1175">
        <v>94.979600000000005</v>
      </c>
      <c r="J1175">
        <v>7.0689000000000002E-2</v>
      </c>
      <c r="K1175">
        <v>0.11593100000000001</v>
      </c>
      <c r="L1175">
        <v>0.1472656</v>
      </c>
      <c r="M1175">
        <v>0.17860010000000001</v>
      </c>
      <c r="N1175">
        <v>0.22384219999999999</v>
      </c>
      <c r="O1175">
        <v>23026</v>
      </c>
      <c r="P1175" t="s">
        <v>60</v>
      </c>
      <c r="Q1175" t="s">
        <v>58</v>
      </c>
    </row>
    <row r="1176" spans="1:17" x14ac:dyDescent="0.25">
      <c r="A1176" t="s">
        <v>28</v>
      </c>
      <c r="B1176" t="s">
        <v>38</v>
      </c>
      <c r="C1176" t="s">
        <v>53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1.7011419999999999</v>
      </c>
      <c r="H1176">
        <v>2.3314149999999998</v>
      </c>
      <c r="I1176">
        <v>94.979600000000005</v>
      </c>
      <c r="J1176">
        <v>0.3025371</v>
      </c>
      <c r="K1176">
        <v>0.49616589999999999</v>
      </c>
      <c r="L1176">
        <v>0.63027250000000001</v>
      </c>
      <c r="M1176">
        <v>0.76437909999999998</v>
      </c>
      <c r="N1176">
        <v>0.95800790000000002</v>
      </c>
      <c r="O1176">
        <v>23026</v>
      </c>
      <c r="P1176" t="s">
        <v>60</v>
      </c>
      <c r="Q1176" t="s">
        <v>58</v>
      </c>
    </row>
    <row r="1177" spans="1:17" x14ac:dyDescent="0.25">
      <c r="A1177" t="s">
        <v>29</v>
      </c>
      <c r="B1177" t="s">
        <v>38</v>
      </c>
      <c r="C1177" t="s">
        <v>53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1.417783</v>
      </c>
      <c r="H1177">
        <v>1.943071</v>
      </c>
      <c r="I1177">
        <v>94.979600000000005</v>
      </c>
      <c r="J1177">
        <v>0.25214350000000002</v>
      </c>
      <c r="K1177">
        <v>0.41351939999999998</v>
      </c>
      <c r="L1177">
        <v>0.52528790000000003</v>
      </c>
      <c r="M1177">
        <v>0.63705639999999997</v>
      </c>
      <c r="N1177">
        <v>0.79843240000000004</v>
      </c>
      <c r="O1177">
        <v>23026</v>
      </c>
      <c r="P1177" t="s">
        <v>60</v>
      </c>
      <c r="Q1177" t="s">
        <v>58</v>
      </c>
    </row>
    <row r="1178" spans="1:17" x14ac:dyDescent="0.25">
      <c r="A1178" t="s">
        <v>43</v>
      </c>
      <c r="B1178" t="s">
        <v>38</v>
      </c>
      <c r="C1178" t="s">
        <v>53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39.17051</v>
      </c>
      <c r="H1178">
        <v>53.683160000000001</v>
      </c>
      <c r="I1178">
        <v>94.979600000000005</v>
      </c>
      <c r="J1178">
        <v>6.9662199999999999</v>
      </c>
      <c r="K1178">
        <v>11.424720000000001</v>
      </c>
      <c r="L1178">
        <v>14.51266</v>
      </c>
      <c r="M1178">
        <v>17.60059</v>
      </c>
      <c r="N1178">
        <v>22.059090000000001</v>
      </c>
      <c r="O1178">
        <v>23026</v>
      </c>
      <c r="P1178" t="s">
        <v>60</v>
      </c>
      <c r="Q1178" t="s">
        <v>58</v>
      </c>
    </row>
    <row r="1179" spans="1:17" x14ac:dyDescent="0.25">
      <c r="A1179" t="s">
        <v>30</v>
      </c>
      <c r="B1179" t="s">
        <v>38</v>
      </c>
      <c r="C1179" t="s">
        <v>48</v>
      </c>
      <c r="D1179" t="s">
        <v>59</v>
      </c>
      <c r="E1179">
        <v>15</v>
      </c>
      <c r="F1179" t="str">
        <f t="shared" si="18"/>
        <v>Average Per Ton1-in-10August Monthly System Peak Day100% Cycling15</v>
      </c>
      <c r="G1179">
        <v>0.2634049</v>
      </c>
      <c r="H1179">
        <v>0.38519229999999999</v>
      </c>
      <c r="I1179">
        <v>87.130300000000005</v>
      </c>
      <c r="J1179">
        <v>6.5729300000000004E-2</v>
      </c>
      <c r="K1179">
        <v>9.8848800000000001E-2</v>
      </c>
      <c r="L1179">
        <v>0.1217874</v>
      </c>
      <c r="M1179">
        <v>0.14472589999999999</v>
      </c>
      <c r="N1179">
        <v>0.17784549999999999</v>
      </c>
      <c r="O1179">
        <v>10695</v>
      </c>
      <c r="P1179" t="s">
        <v>60</v>
      </c>
      <c r="Q1179" t="s">
        <v>58</v>
      </c>
    </row>
    <row r="1180" spans="1:17" x14ac:dyDescent="0.25">
      <c r="A1180" t="s">
        <v>28</v>
      </c>
      <c r="B1180" t="s">
        <v>38</v>
      </c>
      <c r="C1180" t="s">
        <v>48</v>
      </c>
      <c r="D1180" t="s">
        <v>59</v>
      </c>
      <c r="E1180">
        <v>15</v>
      </c>
      <c r="F1180" t="str">
        <f t="shared" si="18"/>
        <v>Average Per Premise1-in-10August Monthly System Peak Day100% Cycling15</v>
      </c>
      <c r="G1180">
        <v>1.180485</v>
      </c>
      <c r="H1180">
        <v>1.7262919999999999</v>
      </c>
      <c r="I1180">
        <v>87.130300000000005</v>
      </c>
      <c r="J1180">
        <v>0.29457470000000002</v>
      </c>
      <c r="K1180">
        <v>0.44300460000000003</v>
      </c>
      <c r="L1180">
        <v>0.54580669999999998</v>
      </c>
      <c r="M1180">
        <v>0.64860879999999999</v>
      </c>
      <c r="N1180">
        <v>0.79703869999999999</v>
      </c>
      <c r="O1180">
        <v>10695</v>
      </c>
      <c r="P1180" t="s">
        <v>60</v>
      </c>
      <c r="Q1180" t="s">
        <v>58</v>
      </c>
    </row>
    <row r="1181" spans="1:17" x14ac:dyDescent="0.25">
      <c r="A1181" t="s">
        <v>29</v>
      </c>
      <c r="B1181" t="s">
        <v>38</v>
      </c>
      <c r="C1181" t="s">
        <v>48</v>
      </c>
      <c r="D1181" t="s">
        <v>59</v>
      </c>
      <c r="E1181">
        <v>15</v>
      </c>
      <c r="F1181" t="str">
        <f t="shared" si="18"/>
        <v>Average Per Device1-in-10August Monthly System Peak Day100% Cycling15</v>
      </c>
      <c r="G1181">
        <v>0.95609889999999997</v>
      </c>
      <c r="H1181">
        <v>1.3981589999999999</v>
      </c>
      <c r="I1181">
        <v>87.130300000000005</v>
      </c>
      <c r="J1181">
        <v>0.23858209999999999</v>
      </c>
      <c r="K1181">
        <v>0.35879850000000002</v>
      </c>
      <c r="L1181">
        <v>0.44206000000000001</v>
      </c>
      <c r="M1181">
        <v>0.52532160000000006</v>
      </c>
      <c r="N1181">
        <v>0.64553799999999995</v>
      </c>
      <c r="O1181">
        <v>10695</v>
      </c>
      <c r="P1181" t="s">
        <v>60</v>
      </c>
      <c r="Q1181" t="s">
        <v>58</v>
      </c>
    </row>
    <row r="1182" spans="1:17" x14ac:dyDescent="0.25">
      <c r="A1182" t="s">
        <v>43</v>
      </c>
      <c r="B1182" t="s">
        <v>38</v>
      </c>
      <c r="C1182" t="s">
        <v>48</v>
      </c>
      <c r="D1182" t="s">
        <v>59</v>
      </c>
      <c r="E1182">
        <v>15</v>
      </c>
      <c r="F1182" t="str">
        <f t="shared" si="18"/>
        <v>Aggregate1-in-10August Monthly System Peak Day100% Cycling15</v>
      </c>
      <c r="G1182">
        <v>12.62529</v>
      </c>
      <c r="H1182">
        <v>18.462689999999998</v>
      </c>
      <c r="I1182">
        <v>87.130300000000005</v>
      </c>
      <c r="J1182">
        <v>3.1504759999999998</v>
      </c>
      <c r="K1182">
        <v>4.7379340000000001</v>
      </c>
      <c r="L1182">
        <v>5.8374030000000001</v>
      </c>
      <c r="M1182">
        <v>6.936871</v>
      </c>
      <c r="N1182">
        <v>8.5243289999999998</v>
      </c>
      <c r="O1182">
        <v>10695</v>
      </c>
      <c r="P1182" t="s">
        <v>60</v>
      </c>
      <c r="Q1182" t="s">
        <v>58</v>
      </c>
    </row>
    <row r="1183" spans="1:17" x14ac:dyDescent="0.25">
      <c r="A1183" t="s">
        <v>30</v>
      </c>
      <c r="B1183" t="s">
        <v>38</v>
      </c>
      <c r="C1183" t="s">
        <v>48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0.45871050000000002</v>
      </c>
      <c r="H1183">
        <v>0.59194369999999996</v>
      </c>
      <c r="I1183">
        <v>88.1173</v>
      </c>
      <c r="J1183">
        <v>2.11253E-2</v>
      </c>
      <c r="K1183">
        <v>8.7359500000000007E-2</v>
      </c>
      <c r="L1183">
        <v>0.1332332</v>
      </c>
      <c r="M1183">
        <v>0.17910690000000001</v>
      </c>
      <c r="N1183">
        <v>0.24534120000000001</v>
      </c>
      <c r="O1183">
        <v>12331</v>
      </c>
      <c r="P1183" t="s">
        <v>60</v>
      </c>
      <c r="Q1183" t="s">
        <v>58</v>
      </c>
    </row>
    <row r="1184" spans="1:17" x14ac:dyDescent="0.25">
      <c r="A1184" t="s">
        <v>28</v>
      </c>
      <c r="B1184" t="s">
        <v>38</v>
      </c>
      <c r="C1184" t="s">
        <v>48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1.882919</v>
      </c>
      <c r="H1184">
        <v>2.4298160000000002</v>
      </c>
      <c r="I1184">
        <v>88.1173</v>
      </c>
      <c r="J1184">
        <v>8.6715200000000006E-2</v>
      </c>
      <c r="K1184">
        <v>0.35859429999999998</v>
      </c>
      <c r="L1184">
        <v>0.54689699999999997</v>
      </c>
      <c r="M1184">
        <v>0.73519959999999995</v>
      </c>
      <c r="N1184">
        <v>1.0070790000000001</v>
      </c>
      <c r="O1184">
        <v>12331</v>
      </c>
      <c r="P1184" t="s">
        <v>60</v>
      </c>
      <c r="Q1184" t="s">
        <v>58</v>
      </c>
    </row>
    <row r="1185" spans="1:17" x14ac:dyDescent="0.25">
      <c r="A1185" t="s">
        <v>29</v>
      </c>
      <c r="B1185" t="s">
        <v>38</v>
      </c>
      <c r="C1185" t="s">
        <v>48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1.609809</v>
      </c>
      <c r="H1185">
        <v>2.0773809999999999</v>
      </c>
      <c r="I1185">
        <v>88.1173</v>
      </c>
      <c r="J1185">
        <v>7.4137499999999995E-2</v>
      </c>
      <c r="K1185">
        <v>0.30658160000000001</v>
      </c>
      <c r="L1185">
        <v>0.46757169999999998</v>
      </c>
      <c r="M1185">
        <v>0.62856179999999995</v>
      </c>
      <c r="N1185">
        <v>0.86100589999999999</v>
      </c>
      <c r="O1185">
        <v>12331</v>
      </c>
      <c r="P1185" t="s">
        <v>60</v>
      </c>
      <c r="Q1185" t="s">
        <v>58</v>
      </c>
    </row>
    <row r="1186" spans="1:17" x14ac:dyDescent="0.25">
      <c r="A1186" t="s">
        <v>43</v>
      </c>
      <c r="B1186" t="s">
        <v>38</v>
      </c>
      <c r="C1186" t="s">
        <v>48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23.21827</v>
      </c>
      <c r="H1186">
        <v>29.962060000000001</v>
      </c>
      <c r="I1186">
        <v>88.1173</v>
      </c>
      <c r="J1186">
        <v>1.069285</v>
      </c>
      <c r="K1186">
        <v>4.4218260000000003</v>
      </c>
      <c r="L1186">
        <v>6.7437860000000001</v>
      </c>
      <c r="M1186">
        <v>9.065747</v>
      </c>
      <c r="N1186">
        <v>12.418290000000001</v>
      </c>
      <c r="O1186">
        <v>12331</v>
      </c>
      <c r="P1186" t="s">
        <v>60</v>
      </c>
      <c r="Q1186" t="s">
        <v>58</v>
      </c>
    </row>
    <row r="1187" spans="1:17" x14ac:dyDescent="0.25">
      <c r="A1187" t="s">
        <v>30</v>
      </c>
      <c r="B1187" t="s">
        <v>38</v>
      </c>
      <c r="C1187" t="s">
        <v>48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0.36799100000000001</v>
      </c>
      <c r="H1187">
        <v>0.4959076</v>
      </c>
      <c r="I1187">
        <v>87.658799999999999</v>
      </c>
      <c r="J1187">
        <v>4.18438E-2</v>
      </c>
      <c r="K1187">
        <v>9.2696299999999995E-2</v>
      </c>
      <c r="L1187">
        <v>0.12791659999999999</v>
      </c>
      <c r="M1187">
        <v>0.1631369</v>
      </c>
      <c r="N1187">
        <v>0.2139894</v>
      </c>
      <c r="O1187">
        <v>23026</v>
      </c>
      <c r="P1187" t="s">
        <v>60</v>
      </c>
      <c r="Q1187" t="s">
        <v>58</v>
      </c>
    </row>
    <row r="1188" spans="1:17" x14ac:dyDescent="0.25">
      <c r="A1188" t="s">
        <v>28</v>
      </c>
      <c r="B1188" t="s">
        <v>38</v>
      </c>
      <c r="C1188" t="s">
        <v>48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1.5749409999999999</v>
      </c>
      <c r="H1188">
        <v>2.1224029999999998</v>
      </c>
      <c r="I1188">
        <v>87.658799999999999</v>
      </c>
      <c r="J1188">
        <v>0.17908470000000001</v>
      </c>
      <c r="K1188">
        <v>0.3967251</v>
      </c>
      <c r="L1188">
        <v>0.54746209999999995</v>
      </c>
      <c r="M1188">
        <v>0.69819920000000002</v>
      </c>
      <c r="N1188">
        <v>0.91583970000000003</v>
      </c>
      <c r="O1188">
        <v>23026</v>
      </c>
      <c r="P1188" t="s">
        <v>60</v>
      </c>
      <c r="Q1188" t="s">
        <v>58</v>
      </c>
    </row>
    <row r="1189" spans="1:17" x14ac:dyDescent="0.25">
      <c r="A1189" t="s">
        <v>29</v>
      </c>
      <c r="B1189" t="s">
        <v>38</v>
      </c>
      <c r="C1189" t="s">
        <v>48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1.312603</v>
      </c>
      <c r="H1189">
        <v>1.7688740000000001</v>
      </c>
      <c r="I1189">
        <v>87.658799999999999</v>
      </c>
      <c r="J1189">
        <v>0.14925450000000001</v>
      </c>
      <c r="K1189">
        <v>0.33064250000000001</v>
      </c>
      <c r="L1189">
        <v>0.45627129999999999</v>
      </c>
      <c r="M1189">
        <v>0.58190010000000003</v>
      </c>
      <c r="N1189">
        <v>0.76328810000000002</v>
      </c>
      <c r="O1189">
        <v>23026</v>
      </c>
      <c r="P1189" t="s">
        <v>60</v>
      </c>
      <c r="Q1189" t="s">
        <v>58</v>
      </c>
    </row>
    <row r="1190" spans="1:17" x14ac:dyDescent="0.25">
      <c r="A1190" t="s">
        <v>43</v>
      </c>
      <c r="B1190" t="s">
        <v>38</v>
      </c>
      <c r="C1190" t="s">
        <v>48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36.264600000000002</v>
      </c>
      <c r="H1190">
        <v>48.870460000000001</v>
      </c>
      <c r="I1190">
        <v>87.658799999999999</v>
      </c>
      <c r="J1190">
        <v>4.1236040000000003</v>
      </c>
      <c r="K1190">
        <v>9.1349909999999994</v>
      </c>
      <c r="L1190">
        <v>12.60586</v>
      </c>
      <c r="M1190">
        <v>16.076740000000001</v>
      </c>
      <c r="N1190">
        <v>21.08812</v>
      </c>
      <c r="O1190">
        <v>23026</v>
      </c>
      <c r="P1190" t="s">
        <v>60</v>
      </c>
      <c r="Q1190" t="s">
        <v>58</v>
      </c>
    </row>
    <row r="1191" spans="1:17" x14ac:dyDescent="0.25">
      <c r="A1191" t="s">
        <v>30</v>
      </c>
      <c r="B1191" t="s">
        <v>38</v>
      </c>
      <c r="C1191" t="s">
        <v>37</v>
      </c>
      <c r="D1191" t="s">
        <v>59</v>
      </c>
      <c r="E1191">
        <v>15</v>
      </c>
      <c r="F1191" t="str">
        <f t="shared" si="18"/>
        <v>Average Per Ton1-in-10August Typical Event Day100% Cycling15</v>
      </c>
      <c r="G1191">
        <v>0.26034990000000002</v>
      </c>
      <c r="H1191">
        <v>0.3774322</v>
      </c>
      <c r="I1191">
        <v>86.8155</v>
      </c>
      <c r="J1191">
        <v>6.0695300000000001E-2</v>
      </c>
      <c r="K1191">
        <v>9.4009200000000001E-2</v>
      </c>
      <c r="L1191">
        <v>0.1170823</v>
      </c>
      <c r="M1191">
        <v>0.14015540000000001</v>
      </c>
      <c r="N1191">
        <v>0.1734694</v>
      </c>
      <c r="O1191">
        <v>10695</v>
      </c>
      <c r="P1191" t="s">
        <v>60</v>
      </c>
      <c r="Q1191" t="s">
        <v>58</v>
      </c>
    </row>
    <row r="1192" spans="1:17" x14ac:dyDescent="0.25">
      <c r="A1192" t="s">
        <v>28</v>
      </c>
      <c r="B1192" t="s">
        <v>38</v>
      </c>
      <c r="C1192" t="s">
        <v>37</v>
      </c>
      <c r="D1192" t="s">
        <v>59</v>
      </c>
      <c r="E1192">
        <v>15</v>
      </c>
      <c r="F1192" t="str">
        <f t="shared" si="18"/>
        <v>Average Per Premise1-in-10August Typical Event Day100% Cycling15</v>
      </c>
      <c r="G1192">
        <v>1.166793</v>
      </c>
      <c r="H1192">
        <v>1.691514</v>
      </c>
      <c r="I1192">
        <v>86.8155</v>
      </c>
      <c r="J1192">
        <v>0.27201419999999998</v>
      </c>
      <c r="K1192">
        <v>0.4213151</v>
      </c>
      <c r="L1192">
        <v>0.52472050000000003</v>
      </c>
      <c r="M1192">
        <v>0.62812579999999996</v>
      </c>
      <c r="N1192">
        <v>0.77742670000000003</v>
      </c>
      <c r="O1192">
        <v>10695</v>
      </c>
      <c r="P1192" t="s">
        <v>60</v>
      </c>
      <c r="Q1192" t="s">
        <v>58</v>
      </c>
    </row>
    <row r="1193" spans="1:17" x14ac:dyDescent="0.25">
      <c r="A1193" t="s">
        <v>29</v>
      </c>
      <c r="B1193" t="s">
        <v>38</v>
      </c>
      <c r="C1193" t="s">
        <v>37</v>
      </c>
      <c r="D1193" t="s">
        <v>59</v>
      </c>
      <c r="E1193">
        <v>15</v>
      </c>
      <c r="F1193" t="str">
        <f t="shared" si="18"/>
        <v>Average Per Device1-in-10August Typical Event Day100% Cycling15</v>
      </c>
      <c r="G1193">
        <v>0.94500989999999996</v>
      </c>
      <c r="H1193">
        <v>1.3699920000000001</v>
      </c>
      <c r="I1193">
        <v>86.8155</v>
      </c>
      <c r="J1193">
        <v>0.2203099</v>
      </c>
      <c r="K1193">
        <v>0.34123170000000003</v>
      </c>
      <c r="L1193">
        <v>0.42498180000000002</v>
      </c>
      <c r="M1193">
        <v>0.50873190000000001</v>
      </c>
      <c r="N1193">
        <v>0.62965380000000004</v>
      </c>
      <c r="O1193">
        <v>10695</v>
      </c>
      <c r="P1193" t="s">
        <v>60</v>
      </c>
      <c r="Q1193" t="s">
        <v>58</v>
      </c>
    </row>
    <row r="1194" spans="1:17" x14ac:dyDescent="0.25">
      <c r="A1194" t="s">
        <v>43</v>
      </c>
      <c r="B1194" t="s">
        <v>38</v>
      </c>
      <c r="C1194" t="s">
        <v>37</v>
      </c>
      <c r="D1194" t="s">
        <v>59</v>
      </c>
      <c r="E1194">
        <v>15</v>
      </c>
      <c r="F1194" t="str">
        <f t="shared" si="18"/>
        <v>Aggregate1-in-10August Typical Event Day100% Cycling15</v>
      </c>
      <c r="G1194">
        <v>12.478859999999999</v>
      </c>
      <c r="H1194">
        <v>18.09074</v>
      </c>
      <c r="I1194">
        <v>86.8155</v>
      </c>
      <c r="J1194">
        <v>2.909192</v>
      </c>
      <c r="K1194">
        <v>4.5059649999999998</v>
      </c>
      <c r="L1194">
        <v>5.611885</v>
      </c>
      <c r="M1194">
        <v>6.7178050000000002</v>
      </c>
      <c r="N1194">
        <v>8.3145779999999991</v>
      </c>
      <c r="O1194">
        <v>10695</v>
      </c>
      <c r="P1194" t="s">
        <v>60</v>
      </c>
      <c r="Q1194" t="s">
        <v>58</v>
      </c>
    </row>
    <row r="1195" spans="1:17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0.45234760000000002</v>
      </c>
      <c r="H1195">
        <v>0.58169660000000001</v>
      </c>
      <c r="I1195">
        <v>87.770700000000005</v>
      </c>
      <c r="J1195">
        <v>1.6998800000000001E-2</v>
      </c>
      <c r="K1195">
        <v>8.3376199999999998E-2</v>
      </c>
      <c r="L1195">
        <v>0.12934889999999999</v>
      </c>
      <c r="M1195">
        <v>0.1753217</v>
      </c>
      <c r="N1195">
        <v>0.241699</v>
      </c>
      <c r="O1195">
        <v>12331</v>
      </c>
      <c r="P1195" t="s">
        <v>60</v>
      </c>
      <c r="Q1195" t="s">
        <v>58</v>
      </c>
    </row>
    <row r="1196" spans="1:17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1.8568009999999999</v>
      </c>
      <c r="H1196">
        <v>2.387753</v>
      </c>
      <c r="I1196">
        <v>87.770700000000005</v>
      </c>
      <c r="J1196">
        <v>6.9776900000000003E-2</v>
      </c>
      <c r="K1196">
        <v>0.34224329999999997</v>
      </c>
      <c r="L1196">
        <v>0.5309526</v>
      </c>
      <c r="M1196">
        <v>0.71966200000000002</v>
      </c>
      <c r="N1196">
        <v>0.99212840000000002</v>
      </c>
      <c r="O1196">
        <v>12331</v>
      </c>
      <c r="P1196" t="s">
        <v>60</v>
      </c>
      <c r="Q1196" t="s">
        <v>58</v>
      </c>
    </row>
    <row r="1197" spans="1:17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1.5874790000000001</v>
      </c>
      <c r="H1197">
        <v>2.0414189999999999</v>
      </c>
      <c r="I1197">
        <v>87.770700000000005</v>
      </c>
      <c r="J1197">
        <v>5.9656000000000001E-2</v>
      </c>
      <c r="K1197">
        <v>0.29260219999999998</v>
      </c>
      <c r="L1197">
        <v>0.45394000000000001</v>
      </c>
      <c r="M1197">
        <v>0.61527779999999999</v>
      </c>
      <c r="N1197">
        <v>0.84822399999999998</v>
      </c>
      <c r="O1197">
        <v>12331</v>
      </c>
      <c r="P1197" t="s">
        <v>60</v>
      </c>
      <c r="Q1197" t="s">
        <v>58</v>
      </c>
    </row>
    <row r="1198" spans="1:17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22.89621</v>
      </c>
      <c r="H1198">
        <v>29.443390000000001</v>
      </c>
      <c r="I1198">
        <v>87.770700000000005</v>
      </c>
      <c r="J1198">
        <v>0.86041889999999999</v>
      </c>
      <c r="K1198">
        <v>4.2202019999999996</v>
      </c>
      <c r="L1198">
        <v>6.5471769999999996</v>
      </c>
      <c r="M1198">
        <v>8.8741520000000005</v>
      </c>
      <c r="N1198">
        <v>12.23394</v>
      </c>
      <c r="O1198">
        <v>12331</v>
      </c>
      <c r="P1198" t="s">
        <v>60</v>
      </c>
      <c r="Q1198" t="s">
        <v>58</v>
      </c>
    </row>
    <row r="1199" spans="1:17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0.36316470000000001</v>
      </c>
      <c r="H1199">
        <v>0.48681580000000002</v>
      </c>
      <c r="I1199">
        <v>87.326999999999998</v>
      </c>
      <c r="J1199">
        <v>3.7295799999999997E-2</v>
      </c>
      <c r="K1199">
        <v>8.8315199999999996E-2</v>
      </c>
      <c r="L1199">
        <v>0.1236511</v>
      </c>
      <c r="M1199">
        <v>0.15898699999999999</v>
      </c>
      <c r="N1199">
        <v>0.21000640000000001</v>
      </c>
      <c r="O1199">
        <v>23026</v>
      </c>
      <c r="P1199" t="s">
        <v>60</v>
      </c>
      <c r="Q1199" t="s">
        <v>58</v>
      </c>
    </row>
    <row r="1200" spans="1:17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1.5542849999999999</v>
      </c>
      <c r="H1200">
        <v>2.0834920000000001</v>
      </c>
      <c r="I1200">
        <v>87.326999999999998</v>
      </c>
      <c r="J1200">
        <v>0.15962000000000001</v>
      </c>
      <c r="K1200">
        <v>0.37797459999999999</v>
      </c>
      <c r="L1200">
        <v>0.52920639999999997</v>
      </c>
      <c r="M1200">
        <v>0.68043810000000005</v>
      </c>
      <c r="N1200">
        <v>0.8987927</v>
      </c>
      <c r="O1200">
        <v>23026</v>
      </c>
      <c r="P1200" t="s">
        <v>60</v>
      </c>
      <c r="Q1200" t="s">
        <v>58</v>
      </c>
    </row>
    <row r="1201" spans="1:17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1.295388</v>
      </c>
      <c r="H1201">
        <v>1.7364440000000001</v>
      </c>
      <c r="I1201">
        <v>87.326999999999998</v>
      </c>
      <c r="J1201">
        <v>0.13303209999999999</v>
      </c>
      <c r="K1201">
        <v>0.3150153</v>
      </c>
      <c r="L1201">
        <v>0.44105640000000002</v>
      </c>
      <c r="M1201">
        <v>0.56709739999999997</v>
      </c>
      <c r="N1201">
        <v>0.74908070000000004</v>
      </c>
      <c r="O1201">
        <v>23026</v>
      </c>
      <c r="P1201" t="s">
        <v>60</v>
      </c>
      <c r="Q1201" t="s">
        <v>58</v>
      </c>
    </row>
    <row r="1202" spans="1:17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35.788969999999999</v>
      </c>
      <c r="H1202">
        <v>47.97448</v>
      </c>
      <c r="I1202">
        <v>87.326999999999998</v>
      </c>
      <c r="J1202">
        <v>3.675411</v>
      </c>
      <c r="K1202">
        <v>8.7032439999999998</v>
      </c>
      <c r="L1202">
        <v>12.185510000000001</v>
      </c>
      <c r="M1202">
        <v>15.667770000000001</v>
      </c>
      <c r="N1202">
        <v>20.695599999999999</v>
      </c>
      <c r="O1202">
        <v>23026</v>
      </c>
      <c r="P1202" t="s">
        <v>60</v>
      </c>
      <c r="Q1202" t="s">
        <v>58</v>
      </c>
    </row>
    <row r="1203" spans="1:17" x14ac:dyDescent="0.25">
      <c r="A1203" t="s">
        <v>30</v>
      </c>
      <c r="B1203" t="s">
        <v>38</v>
      </c>
      <c r="C1203" t="s">
        <v>49</v>
      </c>
      <c r="D1203" t="s">
        <v>59</v>
      </c>
      <c r="E1203">
        <v>15</v>
      </c>
      <c r="F1203" t="str">
        <f t="shared" si="18"/>
        <v>Average Per Ton1-in-10July Monthly System Peak Day100% Cycling15</v>
      </c>
      <c r="G1203">
        <v>0.24447630000000001</v>
      </c>
      <c r="H1203">
        <v>0.33711190000000002</v>
      </c>
      <c r="I1203">
        <v>83.149100000000004</v>
      </c>
      <c r="J1203">
        <v>3.3414899999999997E-2</v>
      </c>
      <c r="K1203">
        <v>6.8403000000000005E-2</v>
      </c>
      <c r="L1203">
        <v>9.2635599999999998E-2</v>
      </c>
      <c r="M1203">
        <v>0.11686820000000001</v>
      </c>
      <c r="N1203">
        <v>0.1518562</v>
      </c>
      <c r="O1203">
        <v>10695</v>
      </c>
      <c r="P1203" t="s">
        <v>60</v>
      </c>
      <c r="Q1203" t="s">
        <v>58</v>
      </c>
    </row>
    <row r="1204" spans="1:17" x14ac:dyDescent="0.25">
      <c r="A1204" t="s">
        <v>28</v>
      </c>
      <c r="B1204" t="s">
        <v>38</v>
      </c>
      <c r="C1204" t="s">
        <v>49</v>
      </c>
      <c r="D1204" t="s">
        <v>59</v>
      </c>
      <c r="E1204">
        <v>15</v>
      </c>
      <c r="F1204" t="str">
        <f t="shared" si="18"/>
        <v>Average Per Premise1-in-10July Monthly System Peak Day100% Cycling15</v>
      </c>
      <c r="G1204">
        <v>1.0956539999999999</v>
      </c>
      <c r="H1204">
        <v>1.510813</v>
      </c>
      <c r="I1204">
        <v>83.149100000000004</v>
      </c>
      <c r="J1204">
        <v>0.14975350000000001</v>
      </c>
      <c r="K1204">
        <v>0.30655719999999997</v>
      </c>
      <c r="L1204">
        <v>0.4151589</v>
      </c>
      <c r="M1204">
        <v>0.52376069999999997</v>
      </c>
      <c r="N1204">
        <v>0.68056430000000001</v>
      </c>
      <c r="O1204">
        <v>10695</v>
      </c>
      <c r="P1204" t="s">
        <v>60</v>
      </c>
      <c r="Q1204" t="s">
        <v>58</v>
      </c>
    </row>
    <row r="1205" spans="1:17" x14ac:dyDescent="0.25">
      <c r="A1205" t="s">
        <v>29</v>
      </c>
      <c r="B1205" t="s">
        <v>38</v>
      </c>
      <c r="C1205" t="s">
        <v>49</v>
      </c>
      <c r="D1205" t="s">
        <v>59</v>
      </c>
      <c r="E1205">
        <v>15</v>
      </c>
      <c r="F1205" t="str">
        <f t="shared" si="18"/>
        <v>Average Per Device1-in-10July Monthly System Peak Day100% Cycling15</v>
      </c>
      <c r="G1205">
        <v>0.88739250000000003</v>
      </c>
      <c r="H1205">
        <v>1.223638</v>
      </c>
      <c r="I1205">
        <v>83.149100000000004</v>
      </c>
      <c r="J1205">
        <v>0.1212884</v>
      </c>
      <c r="K1205">
        <v>0.24828700000000001</v>
      </c>
      <c r="L1205">
        <v>0.33624569999999998</v>
      </c>
      <c r="M1205">
        <v>0.42420449999999998</v>
      </c>
      <c r="N1205">
        <v>0.551203</v>
      </c>
      <c r="O1205">
        <v>10695</v>
      </c>
      <c r="P1205" t="s">
        <v>60</v>
      </c>
      <c r="Q1205" t="s">
        <v>58</v>
      </c>
    </row>
    <row r="1206" spans="1:17" x14ac:dyDescent="0.25">
      <c r="A1206" t="s">
        <v>43</v>
      </c>
      <c r="B1206" t="s">
        <v>38</v>
      </c>
      <c r="C1206" t="s">
        <v>49</v>
      </c>
      <c r="D1206" t="s">
        <v>59</v>
      </c>
      <c r="E1206">
        <v>15</v>
      </c>
      <c r="F1206" t="str">
        <f t="shared" si="18"/>
        <v>Aggregate1-in-10July Monthly System Peak Day100% Cycling15</v>
      </c>
      <c r="G1206">
        <v>11.718019999999999</v>
      </c>
      <c r="H1206">
        <v>16.15814</v>
      </c>
      <c r="I1206">
        <v>83.149100000000004</v>
      </c>
      <c r="J1206">
        <v>1.6016140000000001</v>
      </c>
      <c r="K1206">
        <v>3.278629</v>
      </c>
      <c r="L1206">
        <v>4.4401250000000001</v>
      </c>
      <c r="M1206">
        <v>5.6016199999999996</v>
      </c>
      <c r="N1206">
        <v>7.2786359999999997</v>
      </c>
      <c r="O1206">
        <v>10695</v>
      </c>
      <c r="P1206" t="s">
        <v>60</v>
      </c>
      <c r="Q1206" t="s">
        <v>58</v>
      </c>
    </row>
    <row r="1207" spans="1:17" x14ac:dyDescent="0.25">
      <c r="A1207" t="s">
        <v>30</v>
      </c>
      <c r="B1207" t="s">
        <v>38</v>
      </c>
      <c r="C1207" t="s">
        <v>49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0.41617999999999999</v>
      </c>
      <c r="H1207">
        <v>0.52344959999999996</v>
      </c>
      <c r="I1207">
        <v>83.862300000000005</v>
      </c>
      <c r="J1207">
        <v>-8.3546999999999996E-3</v>
      </c>
      <c r="K1207">
        <v>5.9957099999999999E-2</v>
      </c>
      <c r="L1207">
        <v>0.1072697</v>
      </c>
      <c r="M1207">
        <v>0.1545822</v>
      </c>
      <c r="N1207">
        <v>0.22289410000000001</v>
      </c>
      <c r="O1207">
        <v>12331</v>
      </c>
      <c r="P1207" t="s">
        <v>60</v>
      </c>
      <c r="Q1207" t="s">
        <v>58</v>
      </c>
    </row>
    <row r="1208" spans="1:17" x14ac:dyDescent="0.25">
      <c r="A1208" t="s">
        <v>28</v>
      </c>
      <c r="B1208" t="s">
        <v>38</v>
      </c>
      <c r="C1208" t="s">
        <v>49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1.7083390000000001</v>
      </c>
      <c r="H1208">
        <v>2.1486610000000002</v>
      </c>
      <c r="I1208">
        <v>83.862300000000005</v>
      </c>
      <c r="J1208">
        <v>-3.4294600000000001E-2</v>
      </c>
      <c r="K1208">
        <v>0.24611240000000001</v>
      </c>
      <c r="L1208">
        <v>0.44032149999999998</v>
      </c>
      <c r="M1208">
        <v>0.63453059999999994</v>
      </c>
      <c r="N1208">
        <v>0.91493760000000002</v>
      </c>
      <c r="O1208">
        <v>12331</v>
      </c>
      <c r="P1208" t="s">
        <v>60</v>
      </c>
      <c r="Q1208" t="s">
        <v>58</v>
      </c>
    </row>
    <row r="1209" spans="1:17" x14ac:dyDescent="0.25">
      <c r="A1209" t="s">
        <v>29</v>
      </c>
      <c r="B1209" t="s">
        <v>38</v>
      </c>
      <c r="C1209" t="s">
        <v>49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1.4605509999999999</v>
      </c>
      <c r="H1209">
        <v>1.8370059999999999</v>
      </c>
      <c r="I1209">
        <v>83.862300000000005</v>
      </c>
      <c r="J1209">
        <v>-2.9320300000000001E-2</v>
      </c>
      <c r="K1209">
        <v>0.21041480000000001</v>
      </c>
      <c r="L1209">
        <v>0.37645459999999997</v>
      </c>
      <c r="M1209">
        <v>0.54249440000000004</v>
      </c>
      <c r="N1209">
        <v>0.78222939999999996</v>
      </c>
      <c r="O1209">
        <v>12331</v>
      </c>
      <c r="P1209" t="s">
        <v>60</v>
      </c>
      <c r="Q1209" t="s">
        <v>58</v>
      </c>
    </row>
    <row r="1210" spans="1:17" x14ac:dyDescent="0.25">
      <c r="A1210" t="s">
        <v>43</v>
      </c>
      <c r="B1210" t="s">
        <v>38</v>
      </c>
      <c r="C1210" t="s">
        <v>49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21.065529999999999</v>
      </c>
      <c r="H1210">
        <v>26.495139999999999</v>
      </c>
      <c r="I1210">
        <v>83.862300000000005</v>
      </c>
      <c r="J1210">
        <v>-0.42288690000000001</v>
      </c>
      <c r="K1210">
        <v>3.0348120000000001</v>
      </c>
      <c r="L1210">
        <v>5.4296040000000003</v>
      </c>
      <c r="M1210">
        <v>7.8243970000000003</v>
      </c>
      <c r="N1210">
        <v>11.2821</v>
      </c>
      <c r="O1210">
        <v>12331</v>
      </c>
      <c r="P1210" t="s">
        <v>60</v>
      </c>
      <c r="Q1210" t="s">
        <v>58</v>
      </c>
    </row>
    <row r="1211" spans="1:17" x14ac:dyDescent="0.25">
      <c r="A1211" t="s">
        <v>30</v>
      </c>
      <c r="B1211" t="s">
        <v>38</v>
      </c>
      <c r="C1211" t="s">
        <v>49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0.33642359999999999</v>
      </c>
      <c r="H1211">
        <v>0.4368957</v>
      </c>
      <c r="I1211">
        <v>83.531000000000006</v>
      </c>
      <c r="J1211">
        <v>1.1047299999999999E-2</v>
      </c>
      <c r="K1211">
        <v>6.3880199999999998E-2</v>
      </c>
      <c r="L1211">
        <v>0.10047209999999999</v>
      </c>
      <c r="M1211">
        <v>0.13706409999999999</v>
      </c>
      <c r="N1211">
        <v>0.18989700000000001</v>
      </c>
      <c r="O1211">
        <v>23026</v>
      </c>
      <c r="P1211" t="s">
        <v>60</v>
      </c>
      <c r="Q1211" t="s">
        <v>58</v>
      </c>
    </row>
    <row r="1212" spans="1:17" x14ac:dyDescent="0.25">
      <c r="A1212" t="s">
        <v>28</v>
      </c>
      <c r="B1212" t="s">
        <v>38</v>
      </c>
      <c r="C1212" t="s">
        <v>49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1.439838</v>
      </c>
      <c r="H1212">
        <v>1.869842</v>
      </c>
      <c r="I1212">
        <v>83.531000000000006</v>
      </c>
      <c r="J1212">
        <v>4.7280500000000003E-2</v>
      </c>
      <c r="K1212">
        <v>0.2733968</v>
      </c>
      <c r="L1212">
        <v>0.4300042</v>
      </c>
      <c r="M1212">
        <v>0.58661160000000001</v>
      </c>
      <c r="N1212">
        <v>0.81272789999999995</v>
      </c>
      <c r="O1212">
        <v>23026</v>
      </c>
      <c r="P1212" t="s">
        <v>60</v>
      </c>
      <c r="Q1212" t="s">
        <v>58</v>
      </c>
    </row>
    <row r="1213" spans="1:17" x14ac:dyDescent="0.25">
      <c r="A1213" t="s">
        <v>29</v>
      </c>
      <c r="B1213" t="s">
        <v>38</v>
      </c>
      <c r="C1213" t="s">
        <v>49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1.2000040000000001</v>
      </c>
      <c r="H1213">
        <v>1.5583819999999999</v>
      </c>
      <c r="I1213">
        <v>83.531000000000006</v>
      </c>
      <c r="J1213">
        <v>3.9405000000000003E-2</v>
      </c>
      <c r="K1213">
        <v>0.227857</v>
      </c>
      <c r="L1213">
        <v>0.35837829999999998</v>
      </c>
      <c r="M1213">
        <v>0.48889959999999999</v>
      </c>
      <c r="N1213">
        <v>0.6773517</v>
      </c>
      <c r="O1213">
        <v>23026</v>
      </c>
      <c r="P1213" t="s">
        <v>60</v>
      </c>
      <c r="Q1213" t="s">
        <v>58</v>
      </c>
    </row>
    <row r="1214" spans="1:17" x14ac:dyDescent="0.25">
      <c r="A1214" t="s">
        <v>43</v>
      </c>
      <c r="B1214" t="s">
        <v>38</v>
      </c>
      <c r="C1214" t="s">
        <v>49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33.153700000000001</v>
      </c>
      <c r="H1214">
        <v>43.05498</v>
      </c>
      <c r="I1214">
        <v>83.531000000000006</v>
      </c>
      <c r="J1214">
        <v>1.088681</v>
      </c>
      <c r="K1214">
        <v>6.2952339999999998</v>
      </c>
      <c r="L1214">
        <v>9.9012770000000003</v>
      </c>
      <c r="M1214">
        <v>13.50732</v>
      </c>
      <c r="N1214">
        <v>18.71387</v>
      </c>
      <c r="O1214">
        <v>23026</v>
      </c>
      <c r="P1214" t="s">
        <v>60</v>
      </c>
      <c r="Q1214" t="s">
        <v>58</v>
      </c>
    </row>
    <row r="1215" spans="1:17" x14ac:dyDescent="0.25">
      <c r="A1215" t="s">
        <v>30</v>
      </c>
      <c r="B1215" t="s">
        <v>38</v>
      </c>
      <c r="C1215" t="s">
        <v>50</v>
      </c>
      <c r="D1215" t="s">
        <v>59</v>
      </c>
      <c r="E1215">
        <v>15</v>
      </c>
      <c r="F1215" t="str">
        <f t="shared" si="18"/>
        <v>Average Per Ton1-in-10June Monthly System Peak Day100% Cycling15</v>
      </c>
      <c r="G1215">
        <v>0.24019080000000001</v>
      </c>
      <c r="H1215">
        <v>0.32622640000000003</v>
      </c>
      <c r="I1215">
        <v>83.582400000000007</v>
      </c>
      <c r="J1215">
        <v>2.57491E-2</v>
      </c>
      <c r="K1215">
        <v>6.1366799999999999E-2</v>
      </c>
      <c r="L1215">
        <v>8.6035600000000004E-2</v>
      </c>
      <c r="M1215">
        <v>0.11070430000000001</v>
      </c>
      <c r="N1215">
        <v>0.14632200000000001</v>
      </c>
      <c r="O1215">
        <v>10695</v>
      </c>
      <c r="P1215" t="s">
        <v>60</v>
      </c>
      <c r="Q1215" t="s">
        <v>58</v>
      </c>
    </row>
    <row r="1216" spans="1:17" x14ac:dyDescent="0.25">
      <c r="A1216" t="s">
        <v>28</v>
      </c>
      <c r="B1216" t="s">
        <v>38</v>
      </c>
      <c r="C1216" t="s">
        <v>50</v>
      </c>
      <c r="D1216" t="s">
        <v>59</v>
      </c>
      <c r="E1216">
        <v>15</v>
      </c>
      <c r="F1216" t="str">
        <f t="shared" si="18"/>
        <v>Average Per Premise1-in-10June Monthly System Peak Day100% Cycling15</v>
      </c>
      <c r="G1216">
        <v>1.0764480000000001</v>
      </c>
      <c r="H1216">
        <v>1.4620280000000001</v>
      </c>
      <c r="I1216">
        <v>83.582400000000007</v>
      </c>
      <c r="J1216">
        <v>0.11539820000000001</v>
      </c>
      <c r="K1216">
        <v>0.27502389999999999</v>
      </c>
      <c r="L1216">
        <v>0.38558009999999998</v>
      </c>
      <c r="M1216">
        <v>0.49613639999999998</v>
      </c>
      <c r="N1216">
        <v>0.65576210000000001</v>
      </c>
      <c r="O1216">
        <v>10695</v>
      </c>
      <c r="P1216" t="s">
        <v>60</v>
      </c>
      <c r="Q1216" t="s">
        <v>58</v>
      </c>
    </row>
    <row r="1217" spans="1:17" x14ac:dyDescent="0.25">
      <c r="A1217" t="s">
        <v>29</v>
      </c>
      <c r="B1217" t="s">
        <v>38</v>
      </c>
      <c r="C1217" t="s">
        <v>50</v>
      </c>
      <c r="D1217" t="s">
        <v>59</v>
      </c>
      <c r="E1217">
        <v>15</v>
      </c>
      <c r="F1217" t="str">
        <f t="shared" si="18"/>
        <v>Average Per Device1-in-10June Monthly System Peak Day100% Cycling15</v>
      </c>
      <c r="G1217">
        <v>0.87183719999999998</v>
      </c>
      <c r="H1217">
        <v>1.184126</v>
      </c>
      <c r="I1217">
        <v>83.582400000000007</v>
      </c>
      <c r="J1217">
        <v>9.3463299999999999E-2</v>
      </c>
      <c r="K1217">
        <v>0.22274749999999999</v>
      </c>
      <c r="L1217">
        <v>0.31228919999999999</v>
      </c>
      <c r="M1217">
        <v>0.40183099999999999</v>
      </c>
      <c r="N1217">
        <v>0.53111509999999995</v>
      </c>
      <c r="O1217">
        <v>10695</v>
      </c>
      <c r="P1217" t="s">
        <v>60</v>
      </c>
      <c r="Q1217" t="s">
        <v>58</v>
      </c>
    </row>
    <row r="1218" spans="1:17" x14ac:dyDescent="0.25">
      <c r="A1218" t="s">
        <v>43</v>
      </c>
      <c r="B1218" t="s">
        <v>38</v>
      </c>
      <c r="C1218" t="s">
        <v>50</v>
      </c>
      <c r="D1218" t="s">
        <v>59</v>
      </c>
      <c r="E1218">
        <v>15</v>
      </c>
      <c r="F1218" t="str">
        <f t="shared" si="18"/>
        <v>Aggregate1-in-10June Monthly System Peak Day100% Cycling15</v>
      </c>
      <c r="G1218">
        <v>11.51261</v>
      </c>
      <c r="H1218">
        <v>15.63639</v>
      </c>
      <c r="I1218">
        <v>83.582400000000007</v>
      </c>
      <c r="J1218">
        <v>1.2341839999999999</v>
      </c>
      <c r="K1218">
        <v>2.9413800000000001</v>
      </c>
      <c r="L1218">
        <v>4.1237789999999999</v>
      </c>
      <c r="M1218">
        <v>5.3061780000000001</v>
      </c>
      <c r="N1218">
        <v>7.0133749999999999</v>
      </c>
      <c r="O1218">
        <v>10695</v>
      </c>
      <c r="P1218" t="s">
        <v>60</v>
      </c>
      <c r="Q1218" t="s">
        <v>58</v>
      </c>
    </row>
    <row r="1219" spans="1:17" x14ac:dyDescent="0.25">
      <c r="A1219" t="s">
        <v>30</v>
      </c>
      <c r="B1219" t="s">
        <v>38</v>
      </c>
      <c r="C1219" t="s">
        <v>50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0.40652169999999999</v>
      </c>
      <c r="H1219">
        <v>0.50789530000000005</v>
      </c>
      <c r="I1219">
        <v>84.330799999999996</v>
      </c>
      <c r="J1219">
        <v>-1.5648700000000001E-2</v>
      </c>
      <c r="K1219">
        <v>5.3489000000000002E-2</v>
      </c>
      <c r="L1219">
        <v>0.10137359999999999</v>
      </c>
      <c r="M1219">
        <v>0.14925820000000001</v>
      </c>
      <c r="N1219">
        <v>0.2183959</v>
      </c>
      <c r="O1219">
        <v>12331</v>
      </c>
      <c r="P1219" t="s">
        <v>60</v>
      </c>
      <c r="Q1219" t="s">
        <v>58</v>
      </c>
    </row>
    <row r="1220" spans="1:17" x14ac:dyDescent="0.25">
      <c r="A1220" t="s">
        <v>28</v>
      </c>
      <c r="B1220" t="s">
        <v>38</v>
      </c>
      <c r="C1220" t="s">
        <v>50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1.6686939999999999</v>
      </c>
      <c r="H1220">
        <v>2.0848140000000002</v>
      </c>
      <c r="I1220">
        <v>84.330799999999996</v>
      </c>
      <c r="J1220">
        <v>-6.4234899999999998E-2</v>
      </c>
      <c r="K1220">
        <v>0.21956229999999999</v>
      </c>
      <c r="L1220">
        <v>0.41611939999999997</v>
      </c>
      <c r="M1220">
        <v>0.61267640000000001</v>
      </c>
      <c r="N1220">
        <v>0.89647350000000003</v>
      </c>
      <c r="O1220">
        <v>12331</v>
      </c>
      <c r="P1220" t="s">
        <v>60</v>
      </c>
      <c r="Q1220" t="s">
        <v>58</v>
      </c>
    </row>
    <row r="1221" spans="1:17" x14ac:dyDescent="0.25">
      <c r="A1221" t="s">
        <v>29</v>
      </c>
      <c r="B1221" t="s">
        <v>38</v>
      </c>
      <c r="C1221" t="s">
        <v>50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1.4266570000000001</v>
      </c>
      <c r="H1221">
        <v>1.782419</v>
      </c>
      <c r="I1221">
        <v>84.330799999999996</v>
      </c>
      <c r="J1221">
        <v>-5.4917800000000003E-2</v>
      </c>
      <c r="K1221">
        <v>0.18771560000000001</v>
      </c>
      <c r="L1221">
        <v>0.35576279999999999</v>
      </c>
      <c r="M1221">
        <v>0.52381009999999995</v>
      </c>
      <c r="N1221">
        <v>0.76644350000000006</v>
      </c>
      <c r="O1221">
        <v>12331</v>
      </c>
      <c r="P1221" t="s">
        <v>60</v>
      </c>
      <c r="Q1221" t="s">
        <v>58</v>
      </c>
    </row>
    <row r="1222" spans="1:17" x14ac:dyDescent="0.25">
      <c r="A1222" t="s">
        <v>43</v>
      </c>
      <c r="B1222" t="s">
        <v>38</v>
      </c>
      <c r="C1222" t="s">
        <v>50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20.57667</v>
      </c>
      <c r="H1222">
        <v>25.707840000000001</v>
      </c>
      <c r="I1222">
        <v>84.330799999999996</v>
      </c>
      <c r="J1222">
        <v>-0.79208009999999995</v>
      </c>
      <c r="K1222">
        <v>2.7074229999999999</v>
      </c>
      <c r="L1222">
        <v>5.1311679999999997</v>
      </c>
      <c r="M1222">
        <v>7.554913</v>
      </c>
      <c r="N1222">
        <v>11.05442</v>
      </c>
      <c r="O1222">
        <v>12331</v>
      </c>
      <c r="P1222" t="s">
        <v>60</v>
      </c>
      <c r="Q1222" t="s">
        <v>58</v>
      </c>
    </row>
    <row r="1223" spans="1:17" x14ac:dyDescent="0.25">
      <c r="A1223" t="s">
        <v>30</v>
      </c>
      <c r="B1223" t="s">
        <v>38</v>
      </c>
      <c r="C1223" t="s">
        <v>50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0.32926100000000003</v>
      </c>
      <c r="H1223">
        <v>0.4235101</v>
      </c>
      <c r="I1223">
        <v>83.983199999999997</v>
      </c>
      <c r="J1223">
        <v>3.5806000000000002E-3</v>
      </c>
      <c r="K1223">
        <v>5.7148299999999999E-2</v>
      </c>
      <c r="L1223">
        <v>9.4249100000000002E-2</v>
      </c>
      <c r="M1223">
        <v>0.13134989999999999</v>
      </c>
      <c r="N1223">
        <v>0.18491759999999999</v>
      </c>
      <c r="O1223">
        <v>23026</v>
      </c>
      <c r="P1223" t="s">
        <v>60</v>
      </c>
      <c r="Q1223" t="s">
        <v>58</v>
      </c>
    </row>
    <row r="1224" spans="1:17" x14ac:dyDescent="0.25">
      <c r="A1224" t="s">
        <v>28</v>
      </c>
      <c r="B1224" t="s">
        <v>38</v>
      </c>
      <c r="C1224" t="s">
        <v>50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1.4091830000000001</v>
      </c>
      <c r="H1224">
        <v>1.812554</v>
      </c>
      <c r="I1224">
        <v>83.983199999999997</v>
      </c>
      <c r="J1224">
        <v>1.53244E-2</v>
      </c>
      <c r="K1224">
        <v>0.2445852</v>
      </c>
      <c r="L1224">
        <v>0.40337060000000002</v>
      </c>
      <c r="M1224">
        <v>0.56215599999999999</v>
      </c>
      <c r="N1224">
        <v>0.79141689999999998</v>
      </c>
      <c r="O1224">
        <v>23026</v>
      </c>
      <c r="P1224" t="s">
        <v>60</v>
      </c>
      <c r="Q1224" t="s">
        <v>58</v>
      </c>
    </row>
    <row r="1225" spans="1:17" x14ac:dyDescent="0.25">
      <c r="A1225" t="s">
        <v>29</v>
      </c>
      <c r="B1225" t="s">
        <v>38</v>
      </c>
      <c r="C1225" t="s">
        <v>50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1.174455</v>
      </c>
      <c r="H1225">
        <v>1.5106360000000001</v>
      </c>
      <c r="I1225">
        <v>83.983199999999997</v>
      </c>
      <c r="J1225">
        <v>1.27718E-2</v>
      </c>
      <c r="K1225">
        <v>0.20384459999999999</v>
      </c>
      <c r="L1225">
        <v>0.33618110000000001</v>
      </c>
      <c r="M1225">
        <v>0.46851759999999998</v>
      </c>
      <c r="N1225">
        <v>0.65959040000000002</v>
      </c>
      <c r="O1225">
        <v>23026</v>
      </c>
      <c r="P1225" t="s">
        <v>60</v>
      </c>
      <c r="Q1225" t="s">
        <v>58</v>
      </c>
    </row>
    <row r="1226" spans="1:17" x14ac:dyDescent="0.25">
      <c r="A1226" t="s">
        <v>43</v>
      </c>
      <c r="B1226" t="s">
        <v>38</v>
      </c>
      <c r="C1226" t="s">
        <v>50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32.447850000000003</v>
      </c>
      <c r="H1226">
        <v>41.735860000000002</v>
      </c>
      <c r="I1226">
        <v>83.983199999999997</v>
      </c>
      <c r="J1226">
        <v>0.35285860000000002</v>
      </c>
      <c r="K1226">
        <v>5.6318200000000003</v>
      </c>
      <c r="L1226">
        <v>9.2880129999999994</v>
      </c>
      <c r="M1226">
        <v>12.94421</v>
      </c>
      <c r="N1226">
        <v>18.22317</v>
      </c>
      <c r="O1226">
        <v>23026</v>
      </c>
      <c r="P1226" t="s">
        <v>60</v>
      </c>
      <c r="Q1226" t="s">
        <v>58</v>
      </c>
    </row>
    <row r="1227" spans="1:17" x14ac:dyDescent="0.25">
      <c r="A1227" t="s">
        <v>30</v>
      </c>
      <c r="B1227" t="s">
        <v>38</v>
      </c>
      <c r="C1227" t="s">
        <v>51</v>
      </c>
      <c r="D1227" t="s">
        <v>59</v>
      </c>
      <c r="E1227">
        <v>15</v>
      </c>
      <c r="F1227" t="str">
        <f t="shared" si="19"/>
        <v>Average Per Ton1-in-10May Monthly System Peak Day100% Cycling15</v>
      </c>
      <c r="G1227">
        <v>0.2409067</v>
      </c>
      <c r="H1227">
        <v>0.32804489999999997</v>
      </c>
      <c r="I1227">
        <v>84.328299999999999</v>
      </c>
      <c r="J1227">
        <v>2.7038E-2</v>
      </c>
      <c r="K1227">
        <v>6.2545699999999996E-2</v>
      </c>
      <c r="L1227">
        <v>8.7138199999999999E-2</v>
      </c>
      <c r="M1227">
        <v>0.1117307</v>
      </c>
      <c r="N1227">
        <v>0.14723829999999999</v>
      </c>
      <c r="O1227">
        <v>10695</v>
      </c>
      <c r="P1227" t="s">
        <v>60</v>
      </c>
      <c r="Q1227" t="s">
        <v>58</v>
      </c>
    </row>
    <row r="1228" spans="1:17" x14ac:dyDescent="0.25">
      <c r="A1228" t="s">
        <v>28</v>
      </c>
      <c r="B1228" t="s">
        <v>38</v>
      </c>
      <c r="C1228" t="s">
        <v>51</v>
      </c>
      <c r="D1228" t="s">
        <v>59</v>
      </c>
      <c r="E1228">
        <v>15</v>
      </c>
      <c r="F1228" t="str">
        <f t="shared" si="19"/>
        <v>Average Per Premise1-in-10May Monthly System Peak Day100% Cycling15</v>
      </c>
      <c r="G1228">
        <v>1.0796559999999999</v>
      </c>
      <c r="H1228">
        <v>1.470178</v>
      </c>
      <c r="I1228">
        <v>84.328299999999999</v>
      </c>
      <c r="J1228">
        <v>0.1211747</v>
      </c>
      <c r="K1228">
        <v>0.28030699999999997</v>
      </c>
      <c r="L1228">
        <v>0.39052160000000002</v>
      </c>
      <c r="M1228">
        <v>0.50073619999999996</v>
      </c>
      <c r="N1228">
        <v>0.65986849999999997</v>
      </c>
      <c r="O1228">
        <v>10695</v>
      </c>
      <c r="P1228" t="s">
        <v>60</v>
      </c>
      <c r="Q1228" t="s">
        <v>58</v>
      </c>
    </row>
    <row r="1229" spans="1:17" x14ac:dyDescent="0.25">
      <c r="A1229" t="s">
        <v>29</v>
      </c>
      <c r="B1229" t="s">
        <v>38</v>
      </c>
      <c r="C1229" t="s">
        <v>51</v>
      </c>
      <c r="D1229" t="s">
        <v>59</v>
      </c>
      <c r="E1229">
        <v>15</v>
      </c>
      <c r="F1229" t="str">
        <f t="shared" si="19"/>
        <v>Average Per Device1-in-10May Monthly System Peak Day100% Cycling15</v>
      </c>
      <c r="G1229">
        <v>0.87443590000000004</v>
      </c>
      <c r="H1229">
        <v>1.1907270000000001</v>
      </c>
      <c r="I1229">
        <v>84.328299999999999</v>
      </c>
      <c r="J1229">
        <v>9.8141800000000001E-2</v>
      </c>
      <c r="K1229">
        <v>0.22702639999999999</v>
      </c>
      <c r="L1229">
        <v>0.3162914</v>
      </c>
      <c r="M1229">
        <v>0.40555649999999999</v>
      </c>
      <c r="N1229">
        <v>0.53444100000000005</v>
      </c>
      <c r="O1229">
        <v>10695</v>
      </c>
      <c r="P1229" t="s">
        <v>60</v>
      </c>
      <c r="Q1229" t="s">
        <v>58</v>
      </c>
    </row>
    <row r="1230" spans="1:17" x14ac:dyDescent="0.25">
      <c r="A1230" t="s">
        <v>43</v>
      </c>
      <c r="B1230" t="s">
        <v>38</v>
      </c>
      <c r="C1230" t="s">
        <v>51</v>
      </c>
      <c r="D1230" t="s">
        <v>59</v>
      </c>
      <c r="E1230">
        <v>15</v>
      </c>
      <c r="F1230" t="str">
        <f t="shared" si="19"/>
        <v>Aggregate1-in-10May Monthly System Peak Day100% Cycling15</v>
      </c>
      <c r="G1230">
        <v>11.54693</v>
      </c>
      <c r="H1230">
        <v>15.723549999999999</v>
      </c>
      <c r="I1230">
        <v>84.328299999999999</v>
      </c>
      <c r="J1230">
        <v>1.295963</v>
      </c>
      <c r="K1230">
        <v>2.9978829999999999</v>
      </c>
      <c r="L1230">
        <v>4.176628</v>
      </c>
      <c r="M1230">
        <v>5.3553730000000002</v>
      </c>
      <c r="N1230">
        <v>7.0572939999999997</v>
      </c>
      <c r="O1230">
        <v>10695</v>
      </c>
      <c r="P1230" t="s">
        <v>60</v>
      </c>
      <c r="Q1230" t="s">
        <v>58</v>
      </c>
    </row>
    <row r="1231" spans="1:17" x14ac:dyDescent="0.25">
      <c r="A1231" t="s">
        <v>30</v>
      </c>
      <c r="B1231" t="s">
        <v>38</v>
      </c>
      <c r="C1231" t="s">
        <v>51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0.40910489999999999</v>
      </c>
      <c r="H1231">
        <v>0.5120555</v>
      </c>
      <c r="I1231">
        <v>85.342799999999997</v>
      </c>
      <c r="J1231">
        <v>-1.36772E-2</v>
      </c>
      <c r="K1231">
        <v>5.5227400000000003E-2</v>
      </c>
      <c r="L1231">
        <v>0.1029506</v>
      </c>
      <c r="M1231">
        <v>0.15067369999999999</v>
      </c>
      <c r="N1231">
        <v>0.2195783</v>
      </c>
      <c r="O1231">
        <v>12331</v>
      </c>
      <c r="P1231" t="s">
        <v>60</v>
      </c>
      <c r="Q1231" t="s">
        <v>58</v>
      </c>
    </row>
    <row r="1232" spans="1:17" x14ac:dyDescent="0.25">
      <c r="A1232" t="s">
        <v>28</v>
      </c>
      <c r="B1232" t="s">
        <v>38</v>
      </c>
      <c r="C1232" t="s">
        <v>51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1.679298</v>
      </c>
      <c r="H1232">
        <v>2.10189</v>
      </c>
      <c r="I1232">
        <v>85.342799999999997</v>
      </c>
      <c r="J1232">
        <v>-5.6142299999999999E-2</v>
      </c>
      <c r="K1232">
        <v>0.22669810000000001</v>
      </c>
      <c r="L1232">
        <v>0.42259249999999998</v>
      </c>
      <c r="M1232">
        <v>0.6184868</v>
      </c>
      <c r="N1232">
        <v>0.9013272</v>
      </c>
      <c r="O1232">
        <v>12331</v>
      </c>
      <c r="P1232" t="s">
        <v>60</v>
      </c>
      <c r="Q1232" t="s">
        <v>58</v>
      </c>
    </row>
    <row r="1233" spans="1:17" x14ac:dyDescent="0.25">
      <c r="A1233" t="s">
        <v>29</v>
      </c>
      <c r="B1233" t="s">
        <v>38</v>
      </c>
      <c r="C1233" t="s">
        <v>51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1.4357219999999999</v>
      </c>
      <c r="H1233">
        <v>1.7970189999999999</v>
      </c>
      <c r="I1233">
        <v>85.342799999999997</v>
      </c>
      <c r="J1233">
        <v>-4.7999100000000003E-2</v>
      </c>
      <c r="K1233">
        <v>0.1938164</v>
      </c>
      <c r="L1233">
        <v>0.36129709999999998</v>
      </c>
      <c r="M1233">
        <v>0.52877770000000002</v>
      </c>
      <c r="N1233">
        <v>0.77059319999999998</v>
      </c>
      <c r="O1233">
        <v>12331</v>
      </c>
      <c r="P1233" t="s">
        <v>60</v>
      </c>
      <c r="Q1233" t="s">
        <v>58</v>
      </c>
    </row>
    <row r="1234" spans="1:17" x14ac:dyDescent="0.25">
      <c r="A1234" t="s">
        <v>43</v>
      </c>
      <c r="B1234" t="s">
        <v>38</v>
      </c>
      <c r="C1234" t="s">
        <v>51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20.707419999999999</v>
      </c>
      <c r="H1234">
        <v>25.918410000000002</v>
      </c>
      <c r="I1234">
        <v>85.342799999999997</v>
      </c>
      <c r="J1234">
        <v>-0.69229090000000004</v>
      </c>
      <c r="K1234">
        <v>2.7954140000000001</v>
      </c>
      <c r="L1234">
        <v>5.2109880000000004</v>
      </c>
      <c r="M1234">
        <v>7.6265609999999997</v>
      </c>
      <c r="N1234">
        <v>11.114269999999999</v>
      </c>
      <c r="O1234">
        <v>12331</v>
      </c>
      <c r="P1234" t="s">
        <v>60</v>
      </c>
      <c r="Q1234" t="s">
        <v>58</v>
      </c>
    </row>
    <row r="1235" spans="1:17" x14ac:dyDescent="0.25">
      <c r="A1235" t="s">
        <v>30</v>
      </c>
      <c r="B1235" t="s">
        <v>38</v>
      </c>
      <c r="C1235" t="s">
        <v>51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0.33097690000000002</v>
      </c>
      <c r="H1235">
        <v>0.42658259999999998</v>
      </c>
      <c r="I1235">
        <v>84.871499999999997</v>
      </c>
      <c r="J1235">
        <v>5.2350000000000001E-3</v>
      </c>
      <c r="K1235">
        <v>5.86268E-2</v>
      </c>
      <c r="L1235">
        <v>9.5605700000000002E-2</v>
      </c>
      <c r="M1235">
        <v>0.1325847</v>
      </c>
      <c r="N1235">
        <v>0.18597639999999999</v>
      </c>
      <c r="O1235">
        <v>23026</v>
      </c>
      <c r="P1235" t="s">
        <v>60</v>
      </c>
      <c r="Q1235" t="s">
        <v>58</v>
      </c>
    </row>
    <row r="1236" spans="1:17" x14ac:dyDescent="0.25">
      <c r="A1236" t="s">
        <v>28</v>
      </c>
      <c r="B1236" t="s">
        <v>38</v>
      </c>
      <c r="C1236" t="s">
        <v>51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1.4165270000000001</v>
      </c>
      <c r="H1236">
        <v>1.8257030000000001</v>
      </c>
      <c r="I1236">
        <v>84.871499999999997</v>
      </c>
      <c r="J1236">
        <v>2.2405100000000001E-2</v>
      </c>
      <c r="K1236">
        <v>0.25091289999999999</v>
      </c>
      <c r="L1236">
        <v>0.4091767</v>
      </c>
      <c r="M1236">
        <v>0.56744059999999996</v>
      </c>
      <c r="N1236">
        <v>0.7959484</v>
      </c>
      <c r="O1236">
        <v>23026</v>
      </c>
      <c r="P1236" t="s">
        <v>60</v>
      </c>
      <c r="Q1236" t="s">
        <v>58</v>
      </c>
    </row>
    <row r="1237" spans="1:17" x14ac:dyDescent="0.25">
      <c r="A1237" t="s">
        <v>29</v>
      </c>
      <c r="B1237" t="s">
        <v>38</v>
      </c>
      <c r="C1237" t="s">
        <v>51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1.1805760000000001</v>
      </c>
      <c r="H1237">
        <v>1.5215959999999999</v>
      </c>
      <c r="I1237">
        <v>84.871499999999997</v>
      </c>
      <c r="J1237">
        <v>1.8672999999999999E-2</v>
      </c>
      <c r="K1237">
        <v>0.20911830000000001</v>
      </c>
      <c r="L1237">
        <v>0.34102009999999999</v>
      </c>
      <c r="M1237">
        <v>0.47292190000000001</v>
      </c>
      <c r="N1237">
        <v>0.66336720000000005</v>
      </c>
      <c r="O1237">
        <v>23026</v>
      </c>
      <c r="P1237" t="s">
        <v>60</v>
      </c>
      <c r="Q1237" t="s">
        <v>58</v>
      </c>
    </row>
    <row r="1238" spans="1:17" x14ac:dyDescent="0.25">
      <c r="A1238" t="s">
        <v>43</v>
      </c>
      <c r="B1238" t="s">
        <v>38</v>
      </c>
      <c r="C1238" t="s">
        <v>51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32.61694</v>
      </c>
      <c r="H1238">
        <v>42.038649999999997</v>
      </c>
      <c r="I1238">
        <v>84.871499999999997</v>
      </c>
      <c r="J1238">
        <v>0.51589879999999999</v>
      </c>
      <c r="K1238">
        <v>5.77752</v>
      </c>
      <c r="L1238">
        <v>9.4217040000000001</v>
      </c>
      <c r="M1238">
        <v>13.06589</v>
      </c>
      <c r="N1238">
        <v>18.32751</v>
      </c>
      <c r="O1238">
        <v>23026</v>
      </c>
      <c r="P1238" t="s">
        <v>60</v>
      </c>
      <c r="Q1238" t="s">
        <v>58</v>
      </c>
    </row>
    <row r="1239" spans="1:17" x14ac:dyDescent="0.25">
      <c r="A1239" t="s">
        <v>30</v>
      </c>
      <c r="B1239" t="s">
        <v>38</v>
      </c>
      <c r="C1239" t="s">
        <v>52</v>
      </c>
      <c r="D1239" t="s">
        <v>59</v>
      </c>
      <c r="E1239">
        <v>15</v>
      </c>
      <c r="F1239" t="str">
        <f t="shared" si="19"/>
        <v>Average Per Ton1-in-10October Monthly System Peak Day100% Cycling15</v>
      </c>
      <c r="G1239">
        <v>0.24966430000000001</v>
      </c>
      <c r="H1239">
        <v>0.35028989999999999</v>
      </c>
      <c r="I1239">
        <v>83.756500000000003</v>
      </c>
      <c r="J1239">
        <v>4.2530499999999999E-2</v>
      </c>
      <c r="K1239">
        <v>7.6853599999999994E-2</v>
      </c>
      <c r="L1239">
        <v>0.1006256</v>
      </c>
      <c r="M1239">
        <v>0.1243976</v>
      </c>
      <c r="N1239">
        <v>0.15872069999999999</v>
      </c>
      <c r="O1239">
        <v>10695</v>
      </c>
      <c r="P1239" t="s">
        <v>60</v>
      </c>
      <c r="Q1239" t="s">
        <v>58</v>
      </c>
    </row>
    <row r="1240" spans="1:17" x14ac:dyDescent="0.25">
      <c r="A1240" t="s">
        <v>28</v>
      </c>
      <c r="B1240" t="s">
        <v>38</v>
      </c>
      <c r="C1240" t="s">
        <v>52</v>
      </c>
      <c r="D1240" t="s">
        <v>59</v>
      </c>
      <c r="E1240">
        <v>15</v>
      </c>
      <c r="F1240" t="str">
        <f t="shared" si="19"/>
        <v>Average Per Premise1-in-10October Monthly System Peak Day100% Cycling15</v>
      </c>
      <c r="G1240">
        <v>1.118905</v>
      </c>
      <c r="H1240">
        <v>1.5698719999999999</v>
      </c>
      <c r="I1240">
        <v>83.756500000000003</v>
      </c>
      <c r="J1240">
        <v>0.19060640000000001</v>
      </c>
      <c r="K1240">
        <v>0.34442980000000001</v>
      </c>
      <c r="L1240">
        <v>0.45096740000000002</v>
      </c>
      <c r="M1240">
        <v>0.55750500000000003</v>
      </c>
      <c r="N1240">
        <v>0.71132830000000002</v>
      </c>
      <c r="O1240">
        <v>10695</v>
      </c>
      <c r="P1240" t="s">
        <v>60</v>
      </c>
      <c r="Q1240" t="s">
        <v>58</v>
      </c>
    </row>
    <row r="1241" spans="1:17" x14ac:dyDescent="0.25">
      <c r="A1241" t="s">
        <v>29</v>
      </c>
      <c r="B1241" t="s">
        <v>38</v>
      </c>
      <c r="C1241" t="s">
        <v>52</v>
      </c>
      <c r="D1241" t="s">
        <v>59</v>
      </c>
      <c r="E1241">
        <v>15</v>
      </c>
      <c r="F1241" t="str">
        <f t="shared" si="19"/>
        <v>Average Per Device1-in-10October Monthly System Peak Day100% Cycling15</v>
      </c>
      <c r="G1241">
        <v>0.90622380000000002</v>
      </c>
      <c r="H1241">
        <v>1.2714719999999999</v>
      </c>
      <c r="I1241">
        <v>83.756500000000003</v>
      </c>
      <c r="J1241">
        <v>0.15437600000000001</v>
      </c>
      <c r="K1241">
        <v>0.27896080000000001</v>
      </c>
      <c r="L1241">
        <v>0.36524770000000001</v>
      </c>
      <c r="M1241">
        <v>0.45153470000000001</v>
      </c>
      <c r="N1241">
        <v>0.57611939999999995</v>
      </c>
      <c r="O1241">
        <v>10695</v>
      </c>
      <c r="P1241" t="s">
        <v>60</v>
      </c>
      <c r="Q1241" t="s">
        <v>58</v>
      </c>
    </row>
    <row r="1242" spans="1:17" x14ac:dyDescent="0.25">
      <c r="A1242" t="s">
        <v>43</v>
      </c>
      <c r="B1242" t="s">
        <v>38</v>
      </c>
      <c r="C1242" t="s">
        <v>52</v>
      </c>
      <c r="D1242" t="s">
        <v>59</v>
      </c>
      <c r="E1242">
        <v>15</v>
      </c>
      <c r="F1242" t="str">
        <f t="shared" si="19"/>
        <v>Aggregate1-in-10October Monthly System Peak Day100% Cycling15</v>
      </c>
      <c r="G1242">
        <v>11.96669</v>
      </c>
      <c r="H1242">
        <v>16.78978</v>
      </c>
      <c r="I1242">
        <v>83.756500000000003</v>
      </c>
      <c r="J1242">
        <v>2.0385360000000001</v>
      </c>
      <c r="K1242">
        <v>3.6836769999999999</v>
      </c>
      <c r="L1242">
        <v>4.8230959999999996</v>
      </c>
      <c r="M1242">
        <v>5.9625159999999999</v>
      </c>
      <c r="N1242">
        <v>7.6076569999999997</v>
      </c>
      <c r="O1242">
        <v>10695</v>
      </c>
      <c r="P1242" t="s">
        <v>60</v>
      </c>
      <c r="Q1242" t="s">
        <v>58</v>
      </c>
    </row>
    <row r="1243" spans="1:17" x14ac:dyDescent="0.25">
      <c r="A1243" t="s">
        <v>30</v>
      </c>
      <c r="B1243" t="s">
        <v>38</v>
      </c>
      <c r="C1243" t="s">
        <v>52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0.42646669999999998</v>
      </c>
      <c r="H1243">
        <v>0.54001619999999995</v>
      </c>
      <c r="I1243">
        <v>84.412999999999997</v>
      </c>
      <c r="J1243">
        <v>-8.2260000000000005E-4</v>
      </c>
      <c r="K1243">
        <v>6.6749299999999998E-2</v>
      </c>
      <c r="L1243">
        <v>0.11354939999999999</v>
      </c>
      <c r="M1243">
        <v>0.16034950000000001</v>
      </c>
      <c r="N1243">
        <v>0.2279215</v>
      </c>
      <c r="O1243">
        <v>12331</v>
      </c>
      <c r="P1243" t="s">
        <v>60</v>
      </c>
      <c r="Q1243" t="s">
        <v>58</v>
      </c>
    </row>
    <row r="1244" spans="1:17" x14ac:dyDescent="0.25">
      <c r="A1244" t="s">
        <v>28</v>
      </c>
      <c r="B1244" t="s">
        <v>38</v>
      </c>
      <c r="C1244" t="s">
        <v>52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1.7505649999999999</v>
      </c>
      <c r="H1244">
        <v>2.2166640000000002</v>
      </c>
      <c r="I1244">
        <v>84.412999999999997</v>
      </c>
      <c r="J1244">
        <v>-3.3768000000000001E-3</v>
      </c>
      <c r="K1244">
        <v>0.27399309999999999</v>
      </c>
      <c r="L1244">
        <v>0.46609879999999998</v>
      </c>
      <c r="M1244">
        <v>0.65820429999999996</v>
      </c>
      <c r="N1244">
        <v>0.93557440000000003</v>
      </c>
      <c r="O1244">
        <v>12331</v>
      </c>
      <c r="P1244" t="s">
        <v>60</v>
      </c>
      <c r="Q1244" t="s">
        <v>58</v>
      </c>
    </row>
    <row r="1245" spans="1:17" x14ac:dyDescent="0.25">
      <c r="A1245" t="s">
        <v>29</v>
      </c>
      <c r="B1245" t="s">
        <v>38</v>
      </c>
      <c r="C1245" t="s">
        <v>52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1.4966520000000001</v>
      </c>
      <c r="H1245">
        <v>1.8951450000000001</v>
      </c>
      <c r="I1245">
        <v>84.412999999999997</v>
      </c>
      <c r="J1245">
        <v>-2.8869999999999998E-3</v>
      </c>
      <c r="K1245">
        <v>0.2342515</v>
      </c>
      <c r="L1245">
        <v>0.39849289999999998</v>
      </c>
      <c r="M1245">
        <v>0.56273430000000002</v>
      </c>
      <c r="N1245">
        <v>0.7998729</v>
      </c>
      <c r="O1245">
        <v>12331</v>
      </c>
      <c r="P1245" t="s">
        <v>60</v>
      </c>
      <c r="Q1245" t="s">
        <v>58</v>
      </c>
    </row>
    <row r="1246" spans="1:17" x14ac:dyDescent="0.25">
      <c r="A1246" t="s">
        <v>43</v>
      </c>
      <c r="B1246" t="s">
        <v>38</v>
      </c>
      <c r="C1246" t="s">
        <v>52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21.586210000000001</v>
      </c>
      <c r="H1246">
        <v>27.333680000000001</v>
      </c>
      <c r="I1246">
        <v>84.412999999999997</v>
      </c>
      <c r="J1246">
        <v>-4.1639500000000003E-2</v>
      </c>
      <c r="K1246">
        <v>3.378609</v>
      </c>
      <c r="L1246">
        <v>5.7474639999999999</v>
      </c>
      <c r="M1246">
        <v>8.1163170000000004</v>
      </c>
      <c r="N1246">
        <v>11.536569999999999</v>
      </c>
      <c r="O1246">
        <v>12331</v>
      </c>
      <c r="P1246" t="s">
        <v>60</v>
      </c>
      <c r="Q1246" t="s">
        <v>58</v>
      </c>
    </row>
    <row r="1247" spans="1:17" x14ac:dyDescent="0.25">
      <c r="A1247" t="s">
        <v>30</v>
      </c>
      <c r="B1247" t="s">
        <v>38</v>
      </c>
      <c r="C1247" t="s">
        <v>52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0.34434199999999998</v>
      </c>
      <c r="H1247">
        <v>0.45188830000000002</v>
      </c>
      <c r="I1247">
        <v>84.108099999999993</v>
      </c>
      <c r="J1247">
        <v>1.9314899999999999E-2</v>
      </c>
      <c r="K1247">
        <v>7.1442699999999998E-2</v>
      </c>
      <c r="L1247">
        <v>0.1075463</v>
      </c>
      <c r="M1247">
        <v>0.1436499</v>
      </c>
      <c r="N1247">
        <v>0.1957777</v>
      </c>
      <c r="O1247">
        <v>23026</v>
      </c>
      <c r="P1247" t="s">
        <v>60</v>
      </c>
      <c r="Q1247" t="s">
        <v>58</v>
      </c>
    </row>
    <row r="1248" spans="1:17" x14ac:dyDescent="0.25">
      <c r="A1248" t="s">
        <v>28</v>
      </c>
      <c r="B1248" t="s">
        <v>38</v>
      </c>
      <c r="C1248" t="s">
        <v>52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1.473727</v>
      </c>
      <c r="H1248">
        <v>1.9340079999999999</v>
      </c>
      <c r="I1248">
        <v>84.108099999999993</v>
      </c>
      <c r="J1248">
        <v>8.2664600000000005E-2</v>
      </c>
      <c r="K1248">
        <v>0.30576320000000001</v>
      </c>
      <c r="L1248">
        <v>0.46028059999999998</v>
      </c>
      <c r="M1248">
        <v>0.61479790000000001</v>
      </c>
      <c r="N1248">
        <v>0.83789650000000004</v>
      </c>
      <c r="O1248">
        <v>23026</v>
      </c>
      <c r="P1248" t="s">
        <v>60</v>
      </c>
      <c r="Q1248" t="s">
        <v>58</v>
      </c>
    </row>
    <row r="1249" spans="1:17" x14ac:dyDescent="0.25">
      <c r="A1249" t="s">
        <v>29</v>
      </c>
      <c r="B1249" t="s">
        <v>38</v>
      </c>
      <c r="C1249" t="s">
        <v>52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1.228248</v>
      </c>
      <c r="H1249">
        <v>1.6118600000000001</v>
      </c>
      <c r="I1249">
        <v>84.108099999999993</v>
      </c>
      <c r="J1249">
        <v>6.8895200000000004E-2</v>
      </c>
      <c r="K1249">
        <v>0.25483220000000001</v>
      </c>
      <c r="L1249">
        <v>0.3836116</v>
      </c>
      <c r="M1249">
        <v>0.51239089999999998</v>
      </c>
      <c r="N1249">
        <v>0.69832799999999995</v>
      </c>
      <c r="O1249">
        <v>23026</v>
      </c>
      <c r="P1249" t="s">
        <v>60</v>
      </c>
      <c r="Q1249" t="s">
        <v>58</v>
      </c>
    </row>
    <row r="1250" spans="1:17" x14ac:dyDescent="0.25">
      <c r="A1250" t="s">
        <v>43</v>
      </c>
      <c r="B1250" t="s">
        <v>38</v>
      </c>
      <c r="C1250" t="s">
        <v>52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33.934040000000003</v>
      </c>
      <c r="H1250">
        <v>44.532470000000004</v>
      </c>
      <c r="I1250">
        <v>84.108099999999993</v>
      </c>
      <c r="J1250">
        <v>1.9034359999999999</v>
      </c>
      <c r="K1250">
        <v>7.0405030000000002</v>
      </c>
      <c r="L1250">
        <v>10.598420000000001</v>
      </c>
      <c r="M1250">
        <v>14.15634</v>
      </c>
      <c r="N1250">
        <v>19.293410000000002</v>
      </c>
      <c r="O1250">
        <v>23026</v>
      </c>
      <c r="P1250" t="s">
        <v>60</v>
      </c>
      <c r="Q1250" t="s">
        <v>58</v>
      </c>
    </row>
    <row r="1251" spans="1:17" x14ac:dyDescent="0.25">
      <c r="A1251" t="s">
        <v>30</v>
      </c>
      <c r="B1251" t="s">
        <v>38</v>
      </c>
      <c r="C1251" t="s">
        <v>53</v>
      </c>
      <c r="D1251" t="s">
        <v>59</v>
      </c>
      <c r="E1251">
        <v>15</v>
      </c>
      <c r="F1251" t="str">
        <f t="shared" si="19"/>
        <v>Average Per Ton1-in-10September Monthly System Peak Day100% Cycling15</v>
      </c>
      <c r="G1251">
        <v>0.29332740000000002</v>
      </c>
      <c r="H1251">
        <v>0.4611981</v>
      </c>
      <c r="I1251">
        <v>93.4</v>
      </c>
      <c r="J1251">
        <v>0.1110826</v>
      </c>
      <c r="K1251">
        <v>0.1446335</v>
      </c>
      <c r="L1251">
        <v>0.16787079999999999</v>
      </c>
      <c r="M1251">
        <v>0.191108</v>
      </c>
      <c r="N1251">
        <v>0.224659</v>
      </c>
      <c r="O1251">
        <v>10695</v>
      </c>
      <c r="P1251" t="s">
        <v>60</v>
      </c>
      <c r="Q1251" t="s">
        <v>58</v>
      </c>
    </row>
    <row r="1252" spans="1:17" x14ac:dyDescent="0.25">
      <c r="A1252" t="s">
        <v>28</v>
      </c>
      <c r="B1252" t="s">
        <v>38</v>
      </c>
      <c r="C1252" t="s">
        <v>53</v>
      </c>
      <c r="D1252" t="s">
        <v>59</v>
      </c>
      <c r="E1252">
        <v>15</v>
      </c>
      <c r="F1252" t="str">
        <f t="shared" si="19"/>
        <v>Average Per Premise1-in-10September Monthly System Peak Day100% Cycling15</v>
      </c>
      <c r="G1252">
        <v>1.314587</v>
      </c>
      <c r="H1252">
        <v>2.0669219999999999</v>
      </c>
      <c r="I1252">
        <v>93.4</v>
      </c>
      <c r="J1252">
        <v>0.49783159999999999</v>
      </c>
      <c r="K1252">
        <v>0.64819479999999996</v>
      </c>
      <c r="L1252">
        <v>0.7523358</v>
      </c>
      <c r="M1252">
        <v>0.85647680000000004</v>
      </c>
      <c r="N1252">
        <v>1.00684</v>
      </c>
      <c r="O1252">
        <v>10695</v>
      </c>
      <c r="P1252" t="s">
        <v>60</v>
      </c>
      <c r="Q1252" t="s">
        <v>58</v>
      </c>
    </row>
    <row r="1253" spans="1:17" x14ac:dyDescent="0.25">
      <c r="A1253" t="s">
        <v>29</v>
      </c>
      <c r="B1253" t="s">
        <v>38</v>
      </c>
      <c r="C1253" t="s">
        <v>53</v>
      </c>
      <c r="D1253" t="s">
        <v>59</v>
      </c>
      <c r="E1253">
        <v>15</v>
      </c>
      <c r="F1253" t="str">
        <f t="shared" si="19"/>
        <v>Average Per Device1-in-10September Monthly System Peak Day100% Cycling15</v>
      </c>
      <c r="G1253">
        <v>1.064711</v>
      </c>
      <c r="H1253">
        <v>1.6740429999999999</v>
      </c>
      <c r="I1253">
        <v>93.4</v>
      </c>
      <c r="J1253">
        <v>0.40320400000000001</v>
      </c>
      <c r="K1253">
        <v>0.52498619999999996</v>
      </c>
      <c r="L1253">
        <v>0.60933210000000004</v>
      </c>
      <c r="M1253">
        <v>0.69367809999999996</v>
      </c>
      <c r="N1253">
        <v>0.81546030000000003</v>
      </c>
      <c r="O1253">
        <v>10695</v>
      </c>
      <c r="P1253" t="s">
        <v>60</v>
      </c>
      <c r="Q1253" t="s">
        <v>58</v>
      </c>
    </row>
    <row r="1254" spans="1:17" x14ac:dyDescent="0.25">
      <c r="A1254" t="s">
        <v>43</v>
      </c>
      <c r="B1254" t="s">
        <v>38</v>
      </c>
      <c r="C1254" t="s">
        <v>53</v>
      </c>
      <c r="D1254" t="s">
        <v>59</v>
      </c>
      <c r="E1254">
        <v>15</v>
      </c>
      <c r="F1254" t="str">
        <f t="shared" si="19"/>
        <v>Aggregate1-in-10September Monthly System Peak Day100% Cycling15</v>
      </c>
      <c r="G1254">
        <v>14.0595</v>
      </c>
      <c r="H1254">
        <v>22.105740000000001</v>
      </c>
      <c r="I1254">
        <v>93.4</v>
      </c>
      <c r="J1254">
        <v>5.3243090000000004</v>
      </c>
      <c r="K1254">
        <v>6.9324430000000001</v>
      </c>
      <c r="L1254">
        <v>8.0462310000000006</v>
      </c>
      <c r="M1254">
        <v>9.1600190000000001</v>
      </c>
      <c r="N1254">
        <v>10.76815</v>
      </c>
      <c r="O1254">
        <v>10695</v>
      </c>
      <c r="P1254" t="s">
        <v>60</v>
      </c>
      <c r="Q1254" t="s">
        <v>58</v>
      </c>
    </row>
    <row r="1255" spans="1:17" x14ac:dyDescent="0.25">
      <c r="A1255" t="s">
        <v>30</v>
      </c>
      <c r="B1255" t="s">
        <v>38</v>
      </c>
      <c r="C1255" t="s">
        <v>53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0.52797859999999996</v>
      </c>
      <c r="H1255">
        <v>0.70349790000000001</v>
      </c>
      <c r="I1255">
        <v>94.772599999999997</v>
      </c>
      <c r="J1255">
        <v>5.94738E-2</v>
      </c>
      <c r="K1255">
        <v>0.12803439999999999</v>
      </c>
      <c r="L1255">
        <v>0.17551929999999999</v>
      </c>
      <c r="M1255">
        <v>0.22300420000000001</v>
      </c>
      <c r="N1255">
        <v>0.29156480000000001</v>
      </c>
      <c r="O1255">
        <v>12331</v>
      </c>
      <c r="P1255" t="s">
        <v>60</v>
      </c>
      <c r="Q1255" t="s">
        <v>58</v>
      </c>
    </row>
    <row r="1256" spans="1:17" x14ac:dyDescent="0.25">
      <c r="A1256" t="s">
        <v>28</v>
      </c>
      <c r="B1256" t="s">
        <v>38</v>
      </c>
      <c r="C1256" t="s">
        <v>53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2.1672509999999998</v>
      </c>
      <c r="H1256">
        <v>2.8877250000000001</v>
      </c>
      <c r="I1256">
        <v>94.772599999999997</v>
      </c>
      <c r="J1256">
        <v>0.2441286</v>
      </c>
      <c r="K1256">
        <v>0.52555689999999999</v>
      </c>
      <c r="L1256">
        <v>0.72047329999999998</v>
      </c>
      <c r="M1256">
        <v>0.91538969999999997</v>
      </c>
      <c r="N1256">
        <v>1.1968179999999999</v>
      </c>
      <c r="O1256">
        <v>12331</v>
      </c>
      <c r="P1256" t="s">
        <v>60</v>
      </c>
      <c r="Q1256" t="s">
        <v>58</v>
      </c>
    </row>
    <row r="1257" spans="1:17" x14ac:dyDescent="0.25">
      <c r="A1257" t="s">
        <v>29</v>
      </c>
      <c r="B1257" t="s">
        <v>38</v>
      </c>
      <c r="C1257" t="s">
        <v>53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1.8529</v>
      </c>
      <c r="H1257">
        <v>2.468871</v>
      </c>
      <c r="I1257">
        <v>94.772599999999997</v>
      </c>
      <c r="J1257">
        <v>0.20871870000000001</v>
      </c>
      <c r="K1257">
        <v>0.44932689999999997</v>
      </c>
      <c r="L1257">
        <v>0.61597139999999995</v>
      </c>
      <c r="M1257">
        <v>0.78261590000000003</v>
      </c>
      <c r="N1257">
        <v>1.0232239999999999</v>
      </c>
      <c r="O1257">
        <v>12331</v>
      </c>
      <c r="P1257" t="s">
        <v>60</v>
      </c>
      <c r="Q1257" t="s">
        <v>58</v>
      </c>
    </row>
    <row r="1258" spans="1:17" x14ac:dyDescent="0.25">
      <c r="A1258" t="s">
        <v>43</v>
      </c>
      <c r="B1258" t="s">
        <v>38</v>
      </c>
      <c r="C1258" t="s">
        <v>53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26.72438</v>
      </c>
      <c r="H1258">
        <v>35.608530000000002</v>
      </c>
      <c r="I1258">
        <v>94.772599999999997</v>
      </c>
      <c r="J1258">
        <v>3.0103499999999999</v>
      </c>
      <c r="K1258">
        <v>6.4806419999999996</v>
      </c>
      <c r="L1258">
        <v>8.8841560000000008</v>
      </c>
      <c r="M1258">
        <v>11.28767</v>
      </c>
      <c r="N1258">
        <v>14.757960000000001</v>
      </c>
      <c r="O1258">
        <v>12331</v>
      </c>
      <c r="P1258" t="s">
        <v>60</v>
      </c>
      <c r="Q1258" t="s">
        <v>58</v>
      </c>
    </row>
    <row r="1259" spans="1:17" x14ac:dyDescent="0.25">
      <c r="A1259" t="s">
        <v>30</v>
      </c>
      <c r="B1259" t="s">
        <v>38</v>
      </c>
      <c r="C1259" t="s">
        <v>53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0.4189831</v>
      </c>
      <c r="H1259">
        <v>0.59094970000000002</v>
      </c>
      <c r="I1259">
        <v>94.135000000000005</v>
      </c>
      <c r="J1259">
        <v>8.3446099999999995E-2</v>
      </c>
      <c r="K1259">
        <v>0.1357447</v>
      </c>
      <c r="L1259">
        <v>0.1719666</v>
      </c>
      <c r="M1259">
        <v>0.2081884</v>
      </c>
      <c r="N1259">
        <v>0.26048710000000003</v>
      </c>
      <c r="O1259">
        <v>23026</v>
      </c>
      <c r="P1259" t="s">
        <v>60</v>
      </c>
      <c r="Q1259" t="s">
        <v>58</v>
      </c>
    </row>
    <row r="1260" spans="1:17" x14ac:dyDescent="0.25">
      <c r="A1260" t="s">
        <v>28</v>
      </c>
      <c r="B1260" t="s">
        <v>38</v>
      </c>
      <c r="C1260" t="s">
        <v>53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1.7931790000000001</v>
      </c>
      <c r="H1260">
        <v>2.5291679999999999</v>
      </c>
      <c r="I1260">
        <v>94.135000000000005</v>
      </c>
      <c r="J1260">
        <v>0.35713549999999999</v>
      </c>
      <c r="K1260">
        <v>0.58096499999999995</v>
      </c>
      <c r="L1260">
        <v>0.73598870000000005</v>
      </c>
      <c r="M1260">
        <v>0.89101229999999998</v>
      </c>
      <c r="N1260">
        <v>1.1148420000000001</v>
      </c>
      <c r="O1260">
        <v>23026</v>
      </c>
      <c r="P1260" t="s">
        <v>60</v>
      </c>
      <c r="Q1260" t="s">
        <v>58</v>
      </c>
    </row>
    <row r="1261" spans="1:17" x14ac:dyDescent="0.25">
      <c r="A1261" t="s">
        <v>29</v>
      </c>
      <c r="B1261" t="s">
        <v>38</v>
      </c>
      <c r="C1261" t="s">
        <v>53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1.494489</v>
      </c>
      <c r="H1261">
        <v>2.1078839999999999</v>
      </c>
      <c r="I1261">
        <v>94.135000000000005</v>
      </c>
      <c r="J1261">
        <v>0.29764740000000001</v>
      </c>
      <c r="K1261">
        <v>0.4841936</v>
      </c>
      <c r="L1261">
        <v>0.61339489999999997</v>
      </c>
      <c r="M1261">
        <v>0.74259629999999999</v>
      </c>
      <c r="N1261">
        <v>0.92914249999999998</v>
      </c>
      <c r="O1261">
        <v>23026</v>
      </c>
      <c r="P1261" t="s">
        <v>60</v>
      </c>
      <c r="Q1261" t="s">
        <v>58</v>
      </c>
    </row>
    <row r="1262" spans="1:17" x14ac:dyDescent="0.25">
      <c r="A1262" t="s">
        <v>43</v>
      </c>
      <c r="B1262" t="s">
        <v>38</v>
      </c>
      <c r="C1262" t="s">
        <v>53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41.289740000000002</v>
      </c>
      <c r="H1262">
        <v>58.236609999999999</v>
      </c>
      <c r="I1262">
        <v>94.135000000000005</v>
      </c>
      <c r="J1262">
        <v>8.2234010000000008</v>
      </c>
      <c r="K1262">
        <v>13.3773</v>
      </c>
      <c r="L1262">
        <v>16.946870000000001</v>
      </c>
      <c r="M1262">
        <v>20.516449999999999</v>
      </c>
      <c r="N1262">
        <v>25.670349999999999</v>
      </c>
      <c r="O1262">
        <v>23026</v>
      </c>
      <c r="P1262" t="s">
        <v>60</v>
      </c>
      <c r="Q1262" t="s">
        <v>58</v>
      </c>
    </row>
    <row r="1263" spans="1:17" x14ac:dyDescent="0.25">
      <c r="A1263" t="s">
        <v>30</v>
      </c>
      <c r="B1263" t="s">
        <v>38</v>
      </c>
      <c r="C1263" t="s">
        <v>48</v>
      </c>
      <c r="D1263" t="s">
        <v>59</v>
      </c>
      <c r="E1263">
        <v>16</v>
      </c>
      <c r="F1263" t="str">
        <f t="shared" si="19"/>
        <v>Average Per Ton1-in-10August Monthly System Peak Day100% Cycling16</v>
      </c>
      <c r="G1263">
        <v>0.26884710000000001</v>
      </c>
      <c r="H1263">
        <v>0.41568100000000002</v>
      </c>
      <c r="I1263">
        <v>87.304299999999998</v>
      </c>
      <c r="J1263">
        <v>7.9246999999999998E-2</v>
      </c>
      <c r="K1263">
        <v>0.1191779</v>
      </c>
      <c r="L1263">
        <v>0.14683389999999999</v>
      </c>
      <c r="M1263">
        <v>0.1744899</v>
      </c>
      <c r="N1263">
        <v>0.21442069999999999</v>
      </c>
      <c r="O1263">
        <v>10695</v>
      </c>
      <c r="P1263" t="s">
        <v>60</v>
      </c>
      <c r="Q1263" t="s">
        <v>58</v>
      </c>
    </row>
    <row r="1264" spans="1:17" x14ac:dyDescent="0.25">
      <c r="A1264" t="s">
        <v>28</v>
      </c>
      <c r="B1264" t="s">
        <v>38</v>
      </c>
      <c r="C1264" t="s">
        <v>48</v>
      </c>
      <c r="D1264" t="s">
        <v>59</v>
      </c>
      <c r="E1264">
        <v>16</v>
      </c>
      <c r="F1264" t="str">
        <f t="shared" si="19"/>
        <v>Average Per Premise1-in-10August Monthly System Peak Day100% Cycling16</v>
      </c>
      <c r="G1264">
        <v>1.2048749999999999</v>
      </c>
      <c r="H1264">
        <v>1.8629309999999999</v>
      </c>
      <c r="I1264">
        <v>87.304299999999998</v>
      </c>
      <c r="J1264">
        <v>0.35515619999999998</v>
      </c>
      <c r="K1264">
        <v>0.53411189999999997</v>
      </c>
      <c r="L1264">
        <v>0.65805599999999997</v>
      </c>
      <c r="M1264">
        <v>0.78200020000000003</v>
      </c>
      <c r="N1264">
        <v>0.96095580000000003</v>
      </c>
      <c r="O1264">
        <v>10695</v>
      </c>
      <c r="P1264" t="s">
        <v>60</v>
      </c>
      <c r="Q1264" t="s">
        <v>58</v>
      </c>
    </row>
    <row r="1265" spans="1:17" x14ac:dyDescent="0.25">
      <c r="A1265" t="s">
        <v>29</v>
      </c>
      <c r="B1265" t="s">
        <v>38</v>
      </c>
      <c r="C1265" t="s">
        <v>48</v>
      </c>
      <c r="D1265" t="s">
        <v>59</v>
      </c>
      <c r="E1265">
        <v>16</v>
      </c>
      <c r="F1265" t="str">
        <f t="shared" si="19"/>
        <v>Average Per Device1-in-10August Monthly System Peak Day100% Cycling16</v>
      </c>
      <c r="G1265">
        <v>0.97585279999999996</v>
      </c>
      <c r="H1265">
        <v>1.508826</v>
      </c>
      <c r="I1265">
        <v>87.304299999999998</v>
      </c>
      <c r="J1265">
        <v>0.28764830000000002</v>
      </c>
      <c r="K1265">
        <v>0.43258819999999998</v>
      </c>
      <c r="L1265">
        <v>0.53297300000000003</v>
      </c>
      <c r="M1265">
        <v>0.63335790000000003</v>
      </c>
      <c r="N1265">
        <v>0.77829780000000004</v>
      </c>
      <c r="O1265">
        <v>10695</v>
      </c>
      <c r="P1265" t="s">
        <v>60</v>
      </c>
      <c r="Q1265" t="s">
        <v>58</v>
      </c>
    </row>
    <row r="1266" spans="1:17" x14ac:dyDescent="0.25">
      <c r="A1266" t="s">
        <v>43</v>
      </c>
      <c r="B1266" t="s">
        <v>38</v>
      </c>
      <c r="C1266" t="s">
        <v>48</v>
      </c>
      <c r="D1266" t="s">
        <v>59</v>
      </c>
      <c r="E1266">
        <v>16</v>
      </c>
      <c r="F1266" t="str">
        <f t="shared" si="19"/>
        <v>Aggregate1-in-10August Monthly System Peak Day100% Cycling16</v>
      </c>
      <c r="G1266">
        <v>12.886139999999999</v>
      </c>
      <c r="H1266">
        <v>19.924050000000001</v>
      </c>
      <c r="I1266">
        <v>87.304299999999998</v>
      </c>
      <c r="J1266">
        <v>3.7983959999999999</v>
      </c>
      <c r="K1266">
        <v>5.7123270000000002</v>
      </c>
      <c r="L1266">
        <v>7.037909</v>
      </c>
      <c r="M1266">
        <v>8.3634920000000008</v>
      </c>
      <c r="N1266">
        <v>10.277419999999999</v>
      </c>
      <c r="O1266">
        <v>10695</v>
      </c>
      <c r="P1266" t="s">
        <v>60</v>
      </c>
      <c r="Q1266" t="s">
        <v>58</v>
      </c>
    </row>
    <row r="1267" spans="1:17" x14ac:dyDescent="0.25">
      <c r="A1267" t="s">
        <v>30</v>
      </c>
      <c r="B1267" t="s">
        <v>38</v>
      </c>
      <c r="C1267" t="s">
        <v>48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0.49063459999999998</v>
      </c>
      <c r="H1267">
        <v>0.63814490000000001</v>
      </c>
      <c r="I1267">
        <v>88.1995</v>
      </c>
      <c r="J1267">
        <v>2.3389E-2</v>
      </c>
      <c r="K1267">
        <v>9.6720899999999999E-2</v>
      </c>
      <c r="L1267">
        <v>0.14751030000000001</v>
      </c>
      <c r="M1267">
        <v>0.1982997</v>
      </c>
      <c r="N1267">
        <v>0.27163150000000003</v>
      </c>
      <c r="O1267">
        <v>12331</v>
      </c>
      <c r="P1267" t="s">
        <v>60</v>
      </c>
      <c r="Q1267" t="s">
        <v>58</v>
      </c>
    </row>
    <row r="1268" spans="1:17" x14ac:dyDescent="0.25">
      <c r="A1268" t="s">
        <v>28</v>
      </c>
      <c r="B1268" t="s">
        <v>38</v>
      </c>
      <c r="C1268" t="s">
        <v>48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2.0139619999999998</v>
      </c>
      <c r="H1268">
        <v>2.6194630000000001</v>
      </c>
      <c r="I1268">
        <v>88.1995</v>
      </c>
      <c r="J1268">
        <v>9.6007400000000007E-2</v>
      </c>
      <c r="K1268">
        <v>0.3970207</v>
      </c>
      <c r="L1268">
        <v>0.60550150000000003</v>
      </c>
      <c r="M1268">
        <v>0.81398239999999999</v>
      </c>
      <c r="N1268">
        <v>1.1149960000000001</v>
      </c>
      <c r="O1268">
        <v>12331</v>
      </c>
      <c r="P1268" t="s">
        <v>60</v>
      </c>
      <c r="Q1268" t="s">
        <v>58</v>
      </c>
    </row>
    <row r="1269" spans="1:17" x14ac:dyDescent="0.25">
      <c r="A1269" t="s">
        <v>29</v>
      </c>
      <c r="B1269" t="s">
        <v>38</v>
      </c>
      <c r="C1269" t="s">
        <v>48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1.7218439999999999</v>
      </c>
      <c r="H1269">
        <v>2.2395200000000002</v>
      </c>
      <c r="I1269">
        <v>88.1995</v>
      </c>
      <c r="J1269">
        <v>8.2081899999999999E-2</v>
      </c>
      <c r="K1269">
        <v>0.33943430000000002</v>
      </c>
      <c r="L1269">
        <v>0.51767580000000002</v>
      </c>
      <c r="M1269">
        <v>0.69591740000000002</v>
      </c>
      <c r="N1269">
        <v>0.95326979999999994</v>
      </c>
      <c r="O1269">
        <v>12331</v>
      </c>
      <c r="P1269" t="s">
        <v>60</v>
      </c>
      <c r="Q1269" t="s">
        <v>58</v>
      </c>
    </row>
    <row r="1270" spans="1:17" x14ac:dyDescent="0.25">
      <c r="A1270" t="s">
        <v>43</v>
      </c>
      <c r="B1270" t="s">
        <v>38</v>
      </c>
      <c r="C1270" t="s">
        <v>48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24.834160000000001</v>
      </c>
      <c r="H1270">
        <v>32.300600000000003</v>
      </c>
      <c r="I1270">
        <v>88.1995</v>
      </c>
      <c r="J1270">
        <v>1.183867</v>
      </c>
      <c r="K1270">
        <v>4.8956619999999997</v>
      </c>
      <c r="L1270">
        <v>7.4664390000000003</v>
      </c>
      <c r="M1270">
        <v>10.03722</v>
      </c>
      <c r="N1270">
        <v>13.74901</v>
      </c>
      <c r="O1270">
        <v>12331</v>
      </c>
      <c r="P1270" t="s">
        <v>60</v>
      </c>
      <c r="Q1270" t="s">
        <v>58</v>
      </c>
    </row>
    <row r="1271" spans="1:17" x14ac:dyDescent="0.25">
      <c r="A1271" t="s">
        <v>30</v>
      </c>
      <c r="B1271" t="s">
        <v>38</v>
      </c>
      <c r="C1271" t="s">
        <v>48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0.38761430000000002</v>
      </c>
      <c r="H1271">
        <v>0.53481040000000002</v>
      </c>
      <c r="I1271">
        <v>87.783699999999996</v>
      </c>
      <c r="J1271">
        <v>4.9334999999999997E-2</v>
      </c>
      <c r="K1271">
        <v>0.1071521</v>
      </c>
      <c r="L1271">
        <v>0.1471961</v>
      </c>
      <c r="M1271">
        <v>0.18723999999999999</v>
      </c>
      <c r="N1271">
        <v>0.2450571</v>
      </c>
      <c r="O1271">
        <v>23026</v>
      </c>
      <c r="P1271" t="s">
        <v>60</v>
      </c>
      <c r="Q1271" t="s">
        <v>58</v>
      </c>
    </row>
    <row r="1272" spans="1:17" x14ac:dyDescent="0.25">
      <c r="A1272" t="s">
        <v>28</v>
      </c>
      <c r="B1272" t="s">
        <v>38</v>
      </c>
      <c r="C1272" t="s">
        <v>48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1.6589259999999999</v>
      </c>
      <c r="H1272">
        <v>2.2889010000000001</v>
      </c>
      <c r="I1272">
        <v>87.783699999999996</v>
      </c>
      <c r="J1272">
        <v>0.2111459</v>
      </c>
      <c r="K1272">
        <v>0.45859349999999999</v>
      </c>
      <c r="L1272">
        <v>0.62997499999999995</v>
      </c>
      <c r="M1272">
        <v>0.80135659999999997</v>
      </c>
      <c r="N1272">
        <v>1.0488040000000001</v>
      </c>
      <c r="O1272">
        <v>23026</v>
      </c>
      <c r="P1272" t="s">
        <v>60</v>
      </c>
      <c r="Q1272" t="s">
        <v>58</v>
      </c>
    </row>
    <row r="1273" spans="1:17" x14ac:dyDescent="0.25">
      <c r="A1273" t="s">
        <v>29</v>
      </c>
      <c r="B1273" t="s">
        <v>38</v>
      </c>
      <c r="C1273" t="s">
        <v>48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1.382598</v>
      </c>
      <c r="H1273">
        <v>1.9076379999999999</v>
      </c>
      <c r="I1273">
        <v>87.783699999999996</v>
      </c>
      <c r="J1273">
        <v>0.1759753</v>
      </c>
      <c r="K1273">
        <v>0.38220549999999998</v>
      </c>
      <c r="L1273">
        <v>0.52503999999999995</v>
      </c>
      <c r="M1273">
        <v>0.66787450000000004</v>
      </c>
      <c r="N1273">
        <v>0.87410469999999996</v>
      </c>
      <c r="O1273">
        <v>23026</v>
      </c>
      <c r="P1273" t="s">
        <v>60</v>
      </c>
      <c r="Q1273" t="s">
        <v>58</v>
      </c>
    </row>
    <row r="1274" spans="1:17" x14ac:dyDescent="0.25">
      <c r="A1274" t="s">
        <v>43</v>
      </c>
      <c r="B1274" t="s">
        <v>38</v>
      </c>
      <c r="C1274" t="s">
        <v>48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38.198419999999999</v>
      </c>
      <c r="H1274">
        <v>52.704230000000003</v>
      </c>
      <c r="I1274">
        <v>87.783699999999996</v>
      </c>
      <c r="J1274">
        <v>4.8618449999999998</v>
      </c>
      <c r="K1274">
        <v>10.55958</v>
      </c>
      <c r="L1274">
        <v>14.505800000000001</v>
      </c>
      <c r="M1274">
        <v>18.45204</v>
      </c>
      <c r="N1274">
        <v>24.14977</v>
      </c>
      <c r="O1274">
        <v>23026</v>
      </c>
      <c r="P1274" t="s">
        <v>60</v>
      </c>
      <c r="Q1274" t="s">
        <v>58</v>
      </c>
    </row>
    <row r="1275" spans="1:17" x14ac:dyDescent="0.25">
      <c r="A1275" t="s">
        <v>30</v>
      </c>
      <c r="B1275" t="s">
        <v>38</v>
      </c>
      <c r="C1275" t="s">
        <v>37</v>
      </c>
      <c r="D1275" t="s">
        <v>59</v>
      </c>
      <c r="E1275">
        <v>16</v>
      </c>
      <c r="F1275" t="str">
        <f t="shared" si="19"/>
        <v>Average Per Ton1-in-10August Typical Event Day100% Cycling16</v>
      </c>
      <c r="G1275">
        <v>0.26614549999999998</v>
      </c>
      <c r="H1275">
        <v>0.40730670000000002</v>
      </c>
      <c r="I1275">
        <v>86.338499999999996</v>
      </c>
      <c r="J1275">
        <v>7.3177699999999998E-2</v>
      </c>
      <c r="K1275">
        <v>0.1133429</v>
      </c>
      <c r="L1275">
        <v>0.14116119999999999</v>
      </c>
      <c r="M1275">
        <v>0.1689795</v>
      </c>
      <c r="N1275">
        <v>0.20914469999999999</v>
      </c>
      <c r="O1275">
        <v>10695</v>
      </c>
      <c r="P1275" t="s">
        <v>60</v>
      </c>
      <c r="Q1275" t="s">
        <v>58</v>
      </c>
    </row>
    <row r="1276" spans="1:17" x14ac:dyDescent="0.25">
      <c r="A1276" t="s">
        <v>28</v>
      </c>
      <c r="B1276" t="s">
        <v>38</v>
      </c>
      <c r="C1276" t="s">
        <v>37</v>
      </c>
      <c r="D1276" t="s">
        <v>59</v>
      </c>
      <c r="E1276">
        <v>16</v>
      </c>
      <c r="F1276" t="str">
        <f t="shared" si="19"/>
        <v>Average Per Premise1-in-10August Typical Event Day100% Cycling16</v>
      </c>
      <c r="G1276">
        <v>1.1927669999999999</v>
      </c>
      <c r="H1276">
        <v>1.8253999999999999</v>
      </c>
      <c r="I1276">
        <v>86.338499999999996</v>
      </c>
      <c r="J1276">
        <v>0.32795600000000003</v>
      </c>
      <c r="K1276">
        <v>0.50796180000000002</v>
      </c>
      <c r="L1276">
        <v>0.63263320000000001</v>
      </c>
      <c r="M1276">
        <v>0.75730459999999999</v>
      </c>
      <c r="N1276">
        <v>0.93731039999999999</v>
      </c>
      <c r="O1276">
        <v>10695</v>
      </c>
      <c r="P1276" t="s">
        <v>60</v>
      </c>
      <c r="Q1276" t="s">
        <v>58</v>
      </c>
    </row>
    <row r="1277" spans="1:17" x14ac:dyDescent="0.25">
      <c r="A1277" t="s">
        <v>29</v>
      </c>
      <c r="B1277" t="s">
        <v>38</v>
      </c>
      <c r="C1277" t="s">
        <v>37</v>
      </c>
      <c r="D1277" t="s">
        <v>59</v>
      </c>
      <c r="E1277">
        <v>16</v>
      </c>
      <c r="F1277" t="str">
        <f t="shared" si="19"/>
        <v>Average Per Device1-in-10August Typical Event Day100% Cycling16</v>
      </c>
      <c r="G1277">
        <v>0.96604659999999998</v>
      </c>
      <c r="H1277">
        <v>1.478429</v>
      </c>
      <c r="I1277">
        <v>86.338499999999996</v>
      </c>
      <c r="J1277">
        <v>0.26561829999999997</v>
      </c>
      <c r="K1277">
        <v>0.41140860000000001</v>
      </c>
      <c r="L1277">
        <v>0.51238260000000002</v>
      </c>
      <c r="M1277">
        <v>0.61335649999999997</v>
      </c>
      <c r="N1277">
        <v>0.75914689999999996</v>
      </c>
      <c r="O1277">
        <v>10695</v>
      </c>
      <c r="P1277" t="s">
        <v>60</v>
      </c>
      <c r="Q1277" t="s">
        <v>58</v>
      </c>
    </row>
    <row r="1278" spans="1:17" x14ac:dyDescent="0.25">
      <c r="A1278" t="s">
        <v>43</v>
      </c>
      <c r="B1278" t="s">
        <v>38</v>
      </c>
      <c r="C1278" t="s">
        <v>37</v>
      </c>
      <c r="D1278" t="s">
        <v>59</v>
      </c>
      <c r="E1278">
        <v>16</v>
      </c>
      <c r="F1278" t="str">
        <f t="shared" si="19"/>
        <v>Aggregate1-in-10August Typical Event Day100% Cycling16</v>
      </c>
      <c r="G1278">
        <v>12.75665</v>
      </c>
      <c r="H1278">
        <v>19.522659999999998</v>
      </c>
      <c r="I1278">
        <v>86.338499999999996</v>
      </c>
      <c r="J1278">
        <v>3.5074900000000002</v>
      </c>
      <c r="K1278">
        <v>5.4326509999999999</v>
      </c>
      <c r="L1278">
        <v>6.7660119999999999</v>
      </c>
      <c r="M1278">
        <v>8.0993729999999999</v>
      </c>
      <c r="N1278">
        <v>10.02453</v>
      </c>
      <c r="O1278">
        <v>10695</v>
      </c>
      <c r="P1278" t="s">
        <v>60</v>
      </c>
      <c r="Q1278" t="s">
        <v>58</v>
      </c>
    </row>
    <row r="1279" spans="1:17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0.48388819999999999</v>
      </c>
      <c r="H1279">
        <v>0.62709800000000004</v>
      </c>
      <c r="I1279">
        <v>87.215699999999998</v>
      </c>
      <c r="J1279">
        <v>1.8820400000000001E-2</v>
      </c>
      <c r="K1279">
        <v>9.2310600000000007E-2</v>
      </c>
      <c r="L1279">
        <v>0.1432097</v>
      </c>
      <c r="M1279">
        <v>0.1941088</v>
      </c>
      <c r="N1279">
        <v>0.26759909999999998</v>
      </c>
      <c r="O1279">
        <v>12331</v>
      </c>
      <c r="P1279" t="s">
        <v>60</v>
      </c>
      <c r="Q1279" t="s">
        <v>58</v>
      </c>
    </row>
    <row r="1280" spans="1:17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1.9862690000000001</v>
      </c>
      <c r="H1280">
        <v>2.5741179999999999</v>
      </c>
      <c r="I1280">
        <v>87.215699999999998</v>
      </c>
      <c r="J1280">
        <v>7.7254100000000006E-2</v>
      </c>
      <c r="K1280">
        <v>0.37891750000000002</v>
      </c>
      <c r="L1280">
        <v>0.58784860000000005</v>
      </c>
      <c r="M1280">
        <v>0.79677980000000004</v>
      </c>
      <c r="N1280">
        <v>1.0984430000000001</v>
      </c>
      <c r="O1280">
        <v>12331</v>
      </c>
      <c r="P1280" t="s">
        <v>60</v>
      </c>
      <c r="Q1280" t="s">
        <v>58</v>
      </c>
    </row>
    <row r="1281" spans="1:17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1.6981679999999999</v>
      </c>
      <c r="H1281">
        <v>2.200752</v>
      </c>
      <c r="I1281">
        <v>87.215699999999998</v>
      </c>
      <c r="J1281">
        <v>6.6048700000000002E-2</v>
      </c>
      <c r="K1281">
        <v>0.32395699999999999</v>
      </c>
      <c r="L1281">
        <v>0.50258340000000001</v>
      </c>
      <c r="M1281">
        <v>0.68120999999999998</v>
      </c>
      <c r="N1281">
        <v>0.93911820000000001</v>
      </c>
      <c r="O1281">
        <v>12331</v>
      </c>
      <c r="P1281" t="s">
        <v>60</v>
      </c>
      <c r="Q1281" t="s">
        <v>58</v>
      </c>
    </row>
    <row r="1282" spans="1:17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24.49268</v>
      </c>
      <c r="H1282">
        <v>31.741440000000001</v>
      </c>
      <c r="I1282">
        <v>87.215699999999998</v>
      </c>
      <c r="J1282">
        <v>0.95261989999999996</v>
      </c>
      <c r="K1282">
        <v>4.6724309999999996</v>
      </c>
      <c r="L1282">
        <v>7.248761</v>
      </c>
      <c r="M1282">
        <v>9.8250919999999997</v>
      </c>
      <c r="N1282">
        <v>13.5449</v>
      </c>
      <c r="O1282">
        <v>12331</v>
      </c>
      <c r="P1282" t="s">
        <v>60</v>
      </c>
      <c r="Q1282" t="s">
        <v>58</v>
      </c>
    </row>
    <row r="1283" spans="1:17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0.3827467</v>
      </c>
      <c r="H1283">
        <v>0.5250049</v>
      </c>
      <c r="I1283">
        <v>86.808199999999999</v>
      </c>
      <c r="J1283">
        <v>4.4069400000000002E-2</v>
      </c>
      <c r="K1283">
        <v>0.10208009999999999</v>
      </c>
      <c r="L1283">
        <v>0.1422582</v>
      </c>
      <c r="M1283">
        <v>0.1824363</v>
      </c>
      <c r="N1283">
        <v>0.24044699999999999</v>
      </c>
      <c r="O1283">
        <v>23026</v>
      </c>
      <c r="P1283" t="s">
        <v>60</v>
      </c>
      <c r="Q1283" t="s">
        <v>58</v>
      </c>
    </row>
    <row r="1284" spans="1:17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1.638093</v>
      </c>
      <c r="H1284">
        <v>2.2469350000000001</v>
      </c>
      <c r="I1284">
        <v>86.808199999999999</v>
      </c>
      <c r="J1284">
        <v>0.18860969999999999</v>
      </c>
      <c r="K1284">
        <v>0.4368862</v>
      </c>
      <c r="L1284">
        <v>0.60884170000000004</v>
      </c>
      <c r="M1284">
        <v>0.78079719999999997</v>
      </c>
      <c r="N1284">
        <v>1.029074</v>
      </c>
      <c r="O1284">
        <v>23026</v>
      </c>
      <c r="P1284" t="s">
        <v>60</v>
      </c>
      <c r="Q1284" t="s">
        <v>58</v>
      </c>
    </row>
    <row r="1285" spans="1:17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1.3652359999999999</v>
      </c>
      <c r="H1285">
        <v>1.872663</v>
      </c>
      <c r="I1285">
        <v>86.808199999999999</v>
      </c>
      <c r="J1285">
        <v>0.1571929</v>
      </c>
      <c r="K1285">
        <v>0.36411399999999999</v>
      </c>
      <c r="L1285">
        <v>0.50742679999999996</v>
      </c>
      <c r="M1285">
        <v>0.65073970000000003</v>
      </c>
      <c r="N1285">
        <v>0.8576608</v>
      </c>
      <c r="O1285">
        <v>23026</v>
      </c>
      <c r="P1285" t="s">
        <v>60</v>
      </c>
      <c r="Q1285" t="s">
        <v>58</v>
      </c>
    </row>
    <row r="1286" spans="1:17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37.718730000000001</v>
      </c>
      <c r="H1286">
        <v>51.737920000000003</v>
      </c>
      <c r="I1286">
        <v>86.808199999999999</v>
      </c>
      <c r="J1286">
        <v>4.3429270000000004</v>
      </c>
      <c r="K1286">
        <v>10.05974</v>
      </c>
      <c r="L1286">
        <v>14.01919</v>
      </c>
      <c r="M1286">
        <v>17.978639999999999</v>
      </c>
      <c r="N1286">
        <v>23.695450000000001</v>
      </c>
      <c r="O1286">
        <v>23026</v>
      </c>
      <c r="P1286" t="s">
        <v>60</v>
      </c>
      <c r="Q1286" t="s">
        <v>58</v>
      </c>
    </row>
    <row r="1287" spans="1:17" x14ac:dyDescent="0.25">
      <c r="A1287" t="s">
        <v>30</v>
      </c>
      <c r="B1287" t="s">
        <v>38</v>
      </c>
      <c r="C1287" t="s">
        <v>49</v>
      </c>
      <c r="D1287" t="s">
        <v>59</v>
      </c>
      <c r="E1287">
        <v>16</v>
      </c>
      <c r="F1287" t="str">
        <f t="shared" si="20"/>
        <v>Average Per Ton1-in-10July Monthly System Peak Day100% Cycling16</v>
      </c>
      <c r="G1287">
        <v>0.2521082</v>
      </c>
      <c r="H1287">
        <v>0.36379489999999998</v>
      </c>
      <c r="I1287">
        <v>82.365200000000002</v>
      </c>
      <c r="J1287">
        <v>4.0287000000000003E-2</v>
      </c>
      <c r="K1287">
        <v>8.2470600000000005E-2</v>
      </c>
      <c r="L1287">
        <v>0.1116868</v>
      </c>
      <c r="M1287">
        <v>0.140903</v>
      </c>
      <c r="N1287">
        <v>0.18308659999999999</v>
      </c>
      <c r="O1287">
        <v>10695</v>
      </c>
      <c r="P1287" t="s">
        <v>60</v>
      </c>
      <c r="Q1287" t="s">
        <v>58</v>
      </c>
    </row>
    <row r="1288" spans="1:17" x14ac:dyDescent="0.25">
      <c r="A1288" t="s">
        <v>28</v>
      </c>
      <c r="B1288" t="s">
        <v>38</v>
      </c>
      <c r="C1288" t="s">
        <v>49</v>
      </c>
      <c r="D1288" t="s">
        <v>59</v>
      </c>
      <c r="E1288">
        <v>16</v>
      </c>
      <c r="F1288" t="str">
        <f t="shared" si="20"/>
        <v>Average Per Premise1-in-10July Monthly System Peak Day100% Cycling16</v>
      </c>
      <c r="G1288">
        <v>1.1298569999999999</v>
      </c>
      <c r="H1288">
        <v>1.6303970000000001</v>
      </c>
      <c r="I1288">
        <v>82.365200000000002</v>
      </c>
      <c r="J1288">
        <v>0.1805515</v>
      </c>
      <c r="K1288">
        <v>0.36960300000000001</v>
      </c>
      <c r="L1288">
        <v>0.50053950000000003</v>
      </c>
      <c r="M1288">
        <v>0.63147609999999998</v>
      </c>
      <c r="N1288">
        <v>0.82052749999999997</v>
      </c>
      <c r="O1288">
        <v>10695</v>
      </c>
      <c r="P1288" t="s">
        <v>60</v>
      </c>
      <c r="Q1288" t="s">
        <v>58</v>
      </c>
    </row>
    <row r="1289" spans="1:17" x14ac:dyDescent="0.25">
      <c r="A1289" t="s">
        <v>29</v>
      </c>
      <c r="B1289" t="s">
        <v>38</v>
      </c>
      <c r="C1289" t="s">
        <v>49</v>
      </c>
      <c r="D1289" t="s">
        <v>59</v>
      </c>
      <c r="E1289">
        <v>16</v>
      </c>
      <c r="F1289" t="str">
        <f t="shared" si="20"/>
        <v>Average Per Device1-in-10July Monthly System Peak Day100% Cycling16</v>
      </c>
      <c r="G1289">
        <v>0.91509439999999997</v>
      </c>
      <c r="H1289">
        <v>1.320492</v>
      </c>
      <c r="I1289">
        <v>82.365200000000002</v>
      </c>
      <c r="J1289">
        <v>0.14623230000000001</v>
      </c>
      <c r="K1289">
        <v>0.29934909999999998</v>
      </c>
      <c r="L1289">
        <v>0.40539720000000001</v>
      </c>
      <c r="M1289">
        <v>0.51144540000000005</v>
      </c>
      <c r="N1289">
        <v>0.66456199999999999</v>
      </c>
      <c r="O1289">
        <v>10695</v>
      </c>
      <c r="P1289" t="s">
        <v>60</v>
      </c>
      <c r="Q1289" t="s">
        <v>58</v>
      </c>
    </row>
    <row r="1290" spans="1:17" x14ac:dyDescent="0.25">
      <c r="A1290" t="s">
        <v>43</v>
      </c>
      <c r="B1290" t="s">
        <v>38</v>
      </c>
      <c r="C1290" t="s">
        <v>49</v>
      </c>
      <c r="D1290" t="s">
        <v>59</v>
      </c>
      <c r="E1290">
        <v>16</v>
      </c>
      <c r="F1290" t="str">
        <f t="shared" si="20"/>
        <v>Aggregate1-in-10July Monthly System Peak Day100% Cycling16</v>
      </c>
      <c r="G1290">
        <v>12.083819999999999</v>
      </c>
      <c r="H1290">
        <v>17.437090000000001</v>
      </c>
      <c r="I1290">
        <v>82.365200000000002</v>
      </c>
      <c r="J1290">
        <v>1.930998</v>
      </c>
      <c r="K1290">
        <v>3.9529040000000002</v>
      </c>
      <c r="L1290">
        <v>5.3532700000000002</v>
      </c>
      <c r="M1290">
        <v>6.7536360000000002</v>
      </c>
      <c r="N1290">
        <v>8.7755419999999997</v>
      </c>
      <c r="O1290">
        <v>10695</v>
      </c>
      <c r="P1290" t="s">
        <v>60</v>
      </c>
      <c r="Q1290" t="s">
        <v>58</v>
      </c>
    </row>
    <row r="1291" spans="1:17" x14ac:dyDescent="0.25">
      <c r="A1291" t="s">
        <v>30</v>
      </c>
      <c r="B1291" t="s">
        <v>38</v>
      </c>
      <c r="C1291" t="s">
        <v>49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0.4455403</v>
      </c>
      <c r="H1291">
        <v>0.5643049</v>
      </c>
      <c r="I1291">
        <v>83.096299999999999</v>
      </c>
      <c r="J1291">
        <v>-9.2499999999999995E-3</v>
      </c>
      <c r="K1291">
        <v>6.6381999999999997E-2</v>
      </c>
      <c r="L1291">
        <v>0.1187645</v>
      </c>
      <c r="M1291">
        <v>0.17114699999999999</v>
      </c>
      <c r="N1291">
        <v>0.246779</v>
      </c>
      <c r="O1291">
        <v>12331</v>
      </c>
      <c r="P1291" t="s">
        <v>60</v>
      </c>
      <c r="Q1291" t="s">
        <v>58</v>
      </c>
    </row>
    <row r="1292" spans="1:17" x14ac:dyDescent="0.25">
      <c r="A1292" t="s">
        <v>28</v>
      </c>
      <c r="B1292" t="s">
        <v>38</v>
      </c>
      <c r="C1292" t="s">
        <v>49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1.8288580000000001</v>
      </c>
      <c r="H1292">
        <v>2.3163640000000001</v>
      </c>
      <c r="I1292">
        <v>83.096299999999999</v>
      </c>
      <c r="J1292">
        <v>-3.7969599999999999E-2</v>
      </c>
      <c r="K1292">
        <v>0.27248539999999999</v>
      </c>
      <c r="L1292">
        <v>0.48750559999999998</v>
      </c>
      <c r="M1292">
        <v>0.70252579999999998</v>
      </c>
      <c r="N1292">
        <v>1.0129809999999999</v>
      </c>
      <c r="O1292">
        <v>12331</v>
      </c>
      <c r="P1292" t="s">
        <v>60</v>
      </c>
      <c r="Q1292" t="s">
        <v>58</v>
      </c>
    </row>
    <row r="1293" spans="1:17" x14ac:dyDescent="0.25">
      <c r="A1293" t="s">
        <v>29</v>
      </c>
      <c r="B1293" t="s">
        <v>38</v>
      </c>
      <c r="C1293" t="s">
        <v>49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1.5635889999999999</v>
      </c>
      <c r="H1293">
        <v>1.9803839999999999</v>
      </c>
      <c r="I1293">
        <v>83.096299999999999</v>
      </c>
      <c r="J1293">
        <v>-3.2462199999999997E-2</v>
      </c>
      <c r="K1293">
        <v>0.23296249999999999</v>
      </c>
      <c r="L1293">
        <v>0.41679480000000002</v>
      </c>
      <c r="M1293">
        <v>0.60062709999999997</v>
      </c>
      <c r="N1293">
        <v>0.86605180000000004</v>
      </c>
      <c r="O1293">
        <v>12331</v>
      </c>
      <c r="P1293" t="s">
        <v>60</v>
      </c>
      <c r="Q1293" t="s">
        <v>58</v>
      </c>
    </row>
    <row r="1294" spans="1:17" x14ac:dyDescent="0.25">
      <c r="A1294" t="s">
        <v>43</v>
      </c>
      <c r="B1294" t="s">
        <v>38</v>
      </c>
      <c r="C1294" t="s">
        <v>49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22.551649999999999</v>
      </c>
      <c r="H1294">
        <v>28.563079999999999</v>
      </c>
      <c r="I1294">
        <v>83.096299999999999</v>
      </c>
      <c r="J1294">
        <v>-0.46820270000000003</v>
      </c>
      <c r="K1294">
        <v>3.3600180000000002</v>
      </c>
      <c r="L1294">
        <v>6.011431</v>
      </c>
      <c r="M1294">
        <v>8.6628450000000008</v>
      </c>
      <c r="N1294">
        <v>12.491070000000001</v>
      </c>
      <c r="O1294">
        <v>12331</v>
      </c>
      <c r="P1294" t="s">
        <v>60</v>
      </c>
      <c r="Q1294" t="s">
        <v>58</v>
      </c>
    </row>
    <row r="1295" spans="1:17" x14ac:dyDescent="0.25">
      <c r="A1295" t="s">
        <v>30</v>
      </c>
      <c r="B1295" t="s">
        <v>38</v>
      </c>
      <c r="C1295" t="s">
        <v>49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0.35569109999999998</v>
      </c>
      <c r="H1295">
        <v>0.47116799999999998</v>
      </c>
      <c r="I1295">
        <v>82.756699999999995</v>
      </c>
      <c r="J1295">
        <v>1.37599E-2</v>
      </c>
      <c r="K1295">
        <v>7.3855100000000007E-2</v>
      </c>
      <c r="L1295">
        <v>0.11547689999999999</v>
      </c>
      <c r="M1295">
        <v>0.15709870000000001</v>
      </c>
      <c r="N1295">
        <v>0.2171939</v>
      </c>
      <c r="O1295">
        <v>23026</v>
      </c>
      <c r="P1295" t="s">
        <v>60</v>
      </c>
      <c r="Q1295" t="s">
        <v>58</v>
      </c>
    </row>
    <row r="1296" spans="1:17" x14ac:dyDescent="0.25">
      <c r="A1296" t="s">
        <v>28</v>
      </c>
      <c r="B1296" t="s">
        <v>38</v>
      </c>
      <c r="C1296" t="s">
        <v>49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1.5223</v>
      </c>
      <c r="H1296">
        <v>2.0165220000000001</v>
      </c>
      <c r="I1296">
        <v>82.756699999999995</v>
      </c>
      <c r="J1296">
        <v>5.8890100000000001E-2</v>
      </c>
      <c r="K1296">
        <v>0.31608779999999997</v>
      </c>
      <c r="L1296">
        <v>0.4942222</v>
      </c>
      <c r="M1296">
        <v>0.67235650000000002</v>
      </c>
      <c r="N1296">
        <v>0.9295542</v>
      </c>
      <c r="O1296">
        <v>23026</v>
      </c>
      <c r="P1296" t="s">
        <v>60</v>
      </c>
      <c r="Q1296" t="s">
        <v>58</v>
      </c>
    </row>
    <row r="1297" spans="1:17" x14ac:dyDescent="0.25">
      <c r="A1297" t="s">
        <v>29</v>
      </c>
      <c r="B1297" t="s">
        <v>38</v>
      </c>
      <c r="C1297" t="s">
        <v>49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1.2687299999999999</v>
      </c>
      <c r="H1297">
        <v>1.6806289999999999</v>
      </c>
      <c r="I1297">
        <v>82.756699999999995</v>
      </c>
      <c r="J1297">
        <v>4.9080800000000001E-2</v>
      </c>
      <c r="K1297">
        <v>0.26343699999999998</v>
      </c>
      <c r="L1297">
        <v>0.41189949999999997</v>
      </c>
      <c r="M1297">
        <v>0.56036189999999997</v>
      </c>
      <c r="N1297">
        <v>0.77471820000000002</v>
      </c>
      <c r="O1297">
        <v>23026</v>
      </c>
      <c r="P1297" t="s">
        <v>60</v>
      </c>
      <c r="Q1297" t="s">
        <v>58</v>
      </c>
    </row>
    <row r="1298" spans="1:17" x14ac:dyDescent="0.25">
      <c r="A1298" t="s">
        <v>43</v>
      </c>
      <c r="B1298" t="s">
        <v>38</v>
      </c>
      <c r="C1298" t="s">
        <v>49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35.05247</v>
      </c>
      <c r="H1298">
        <v>46.432429999999997</v>
      </c>
      <c r="I1298">
        <v>82.756699999999995</v>
      </c>
      <c r="J1298">
        <v>1.356004</v>
      </c>
      <c r="K1298">
        <v>7.278238</v>
      </c>
      <c r="L1298">
        <v>11.379960000000001</v>
      </c>
      <c r="M1298">
        <v>15.481680000000001</v>
      </c>
      <c r="N1298">
        <v>21.40391</v>
      </c>
      <c r="O1298">
        <v>23026</v>
      </c>
      <c r="P1298" t="s">
        <v>60</v>
      </c>
      <c r="Q1298" t="s">
        <v>58</v>
      </c>
    </row>
    <row r="1299" spans="1:17" x14ac:dyDescent="0.25">
      <c r="A1299" t="s">
        <v>30</v>
      </c>
      <c r="B1299" t="s">
        <v>38</v>
      </c>
      <c r="C1299" t="s">
        <v>50</v>
      </c>
      <c r="D1299" t="s">
        <v>59</v>
      </c>
      <c r="E1299">
        <v>16</v>
      </c>
      <c r="F1299" t="str">
        <f t="shared" si="20"/>
        <v>Average Per Ton1-in-10June Monthly System Peak Day100% Cycling16</v>
      </c>
      <c r="G1299">
        <v>0.24831839999999999</v>
      </c>
      <c r="H1299">
        <v>0.35204780000000002</v>
      </c>
      <c r="I1299">
        <v>84.219399999999993</v>
      </c>
      <c r="J1299">
        <v>3.1044599999999999E-2</v>
      </c>
      <c r="K1299">
        <v>7.3987399999999995E-2</v>
      </c>
      <c r="L1299">
        <v>0.1037294</v>
      </c>
      <c r="M1299">
        <v>0.13347149999999999</v>
      </c>
      <c r="N1299">
        <v>0.1764143</v>
      </c>
      <c r="O1299">
        <v>10695</v>
      </c>
      <c r="P1299" t="s">
        <v>60</v>
      </c>
      <c r="Q1299" t="s">
        <v>58</v>
      </c>
    </row>
    <row r="1300" spans="1:17" x14ac:dyDescent="0.25">
      <c r="A1300" t="s">
        <v>28</v>
      </c>
      <c r="B1300" t="s">
        <v>38</v>
      </c>
      <c r="C1300" t="s">
        <v>50</v>
      </c>
      <c r="D1300" t="s">
        <v>59</v>
      </c>
      <c r="E1300">
        <v>16</v>
      </c>
      <c r="F1300" t="str">
        <f t="shared" si="20"/>
        <v>Average Per Premise1-in-10June Monthly System Peak Day100% Cycling16</v>
      </c>
      <c r="G1300">
        <v>1.112873</v>
      </c>
      <c r="H1300">
        <v>1.57775</v>
      </c>
      <c r="I1300">
        <v>84.219399999999993</v>
      </c>
      <c r="J1300">
        <v>0.1391307</v>
      </c>
      <c r="K1300">
        <v>0.33158460000000001</v>
      </c>
      <c r="L1300">
        <v>0.4648776</v>
      </c>
      <c r="M1300">
        <v>0.5981706</v>
      </c>
      <c r="N1300">
        <v>0.79062449999999995</v>
      </c>
      <c r="O1300">
        <v>10695</v>
      </c>
      <c r="P1300" t="s">
        <v>60</v>
      </c>
      <c r="Q1300" t="s">
        <v>58</v>
      </c>
    </row>
    <row r="1301" spans="1:17" x14ac:dyDescent="0.25">
      <c r="A1301" t="s">
        <v>29</v>
      </c>
      <c r="B1301" t="s">
        <v>38</v>
      </c>
      <c r="C1301" t="s">
        <v>50</v>
      </c>
      <c r="D1301" t="s">
        <v>59</v>
      </c>
      <c r="E1301">
        <v>16</v>
      </c>
      <c r="F1301" t="str">
        <f t="shared" si="20"/>
        <v>Average Per Device1-in-10June Monthly System Peak Day100% Cycling16</v>
      </c>
      <c r="G1301">
        <v>0.90133850000000004</v>
      </c>
      <c r="H1301">
        <v>1.277852</v>
      </c>
      <c r="I1301">
        <v>84.219399999999993</v>
      </c>
      <c r="J1301">
        <v>0.1126848</v>
      </c>
      <c r="K1301">
        <v>0.2685572</v>
      </c>
      <c r="L1301">
        <v>0.37651390000000001</v>
      </c>
      <c r="M1301">
        <v>0.48447059999999997</v>
      </c>
      <c r="N1301">
        <v>0.640343</v>
      </c>
      <c r="O1301">
        <v>10695</v>
      </c>
      <c r="P1301" t="s">
        <v>60</v>
      </c>
      <c r="Q1301" t="s">
        <v>58</v>
      </c>
    </row>
    <row r="1302" spans="1:17" x14ac:dyDescent="0.25">
      <c r="A1302" t="s">
        <v>43</v>
      </c>
      <c r="B1302" t="s">
        <v>38</v>
      </c>
      <c r="C1302" t="s">
        <v>50</v>
      </c>
      <c r="D1302" t="s">
        <v>59</v>
      </c>
      <c r="E1302">
        <v>16</v>
      </c>
      <c r="F1302" t="str">
        <f t="shared" si="20"/>
        <v>Aggregate1-in-10June Monthly System Peak Day100% Cycling16</v>
      </c>
      <c r="G1302">
        <v>11.90217</v>
      </c>
      <c r="H1302">
        <v>16.874040000000001</v>
      </c>
      <c r="I1302">
        <v>84.219399999999993</v>
      </c>
      <c r="J1302">
        <v>1.488003</v>
      </c>
      <c r="K1302">
        <v>3.5462980000000002</v>
      </c>
      <c r="L1302">
        <v>4.9718660000000003</v>
      </c>
      <c r="M1302">
        <v>6.3974349999999998</v>
      </c>
      <c r="N1302">
        <v>8.4557289999999998</v>
      </c>
      <c r="O1302">
        <v>10695</v>
      </c>
      <c r="P1302" t="s">
        <v>60</v>
      </c>
      <c r="Q1302" t="s">
        <v>58</v>
      </c>
    </row>
    <row r="1303" spans="1:17" x14ac:dyDescent="0.25">
      <c r="A1303" t="s">
        <v>30</v>
      </c>
      <c r="B1303" t="s">
        <v>38</v>
      </c>
      <c r="C1303" t="s">
        <v>50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0.43529990000000002</v>
      </c>
      <c r="H1303">
        <v>0.54753660000000004</v>
      </c>
      <c r="I1303">
        <v>85.0274</v>
      </c>
      <c r="J1303">
        <v>-1.73256E-2</v>
      </c>
      <c r="K1303">
        <v>5.9220799999999997E-2</v>
      </c>
      <c r="L1303">
        <v>0.11223660000000001</v>
      </c>
      <c r="M1303">
        <v>0.16525239999999999</v>
      </c>
      <c r="N1303">
        <v>0.24179880000000001</v>
      </c>
      <c r="O1303">
        <v>12331</v>
      </c>
      <c r="P1303" t="s">
        <v>60</v>
      </c>
      <c r="Q1303" t="s">
        <v>58</v>
      </c>
    </row>
    <row r="1304" spans="1:17" x14ac:dyDescent="0.25">
      <c r="A1304" t="s">
        <v>28</v>
      </c>
      <c r="B1304" t="s">
        <v>38</v>
      </c>
      <c r="C1304" t="s">
        <v>50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1.7868230000000001</v>
      </c>
      <c r="H1304">
        <v>2.2475329999999998</v>
      </c>
      <c r="I1304">
        <v>85.0274</v>
      </c>
      <c r="J1304">
        <v>-7.1118200000000006E-2</v>
      </c>
      <c r="K1304">
        <v>0.24309020000000001</v>
      </c>
      <c r="L1304">
        <v>0.46071000000000001</v>
      </c>
      <c r="M1304">
        <v>0.67832970000000004</v>
      </c>
      <c r="N1304">
        <v>0.99253809999999998</v>
      </c>
      <c r="O1304">
        <v>12331</v>
      </c>
      <c r="P1304" t="s">
        <v>60</v>
      </c>
      <c r="Q1304" t="s">
        <v>58</v>
      </c>
    </row>
    <row r="1305" spans="1:17" x14ac:dyDescent="0.25">
      <c r="A1305" t="s">
        <v>29</v>
      </c>
      <c r="B1305" t="s">
        <v>38</v>
      </c>
      <c r="C1305" t="s">
        <v>50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1.5276510000000001</v>
      </c>
      <c r="H1305">
        <v>1.9215370000000001</v>
      </c>
      <c r="I1305">
        <v>85.0274</v>
      </c>
      <c r="J1305">
        <v>-6.0802700000000001E-2</v>
      </c>
      <c r="K1305">
        <v>0.20783090000000001</v>
      </c>
      <c r="L1305">
        <v>0.39388580000000001</v>
      </c>
      <c r="M1305">
        <v>0.57994060000000003</v>
      </c>
      <c r="N1305">
        <v>0.8485743</v>
      </c>
      <c r="O1305">
        <v>12331</v>
      </c>
      <c r="P1305" t="s">
        <v>60</v>
      </c>
      <c r="Q1305" t="s">
        <v>58</v>
      </c>
    </row>
    <row r="1306" spans="1:17" x14ac:dyDescent="0.25">
      <c r="A1306" t="s">
        <v>43</v>
      </c>
      <c r="B1306" t="s">
        <v>38</v>
      </c>
      <c r="C1306" t="s">
        <v>50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22.03332</v>
      </c>
      <c r="H1306">
        <v>27.71433</v>
      </c>
      <c r="I1306">
        <v>85.0274</v>
      </c>
      <c r="J1306">
        <v>-0.87695800000000002</v>
      </c>
      <c r="K1306">
        <v>2.9975450000000001</v>
      </c>
      <c r="L1306">
        <v>5.6810150000000004</v>
      </c>
      <c r="M1306">
        <v>8.3644839999999991</v>
      </c>
      <c r="N1306">
        <v>12.238989999999999</v>
      </c>
      <c r="O1306">
        <v>12331</v>
      </c>
      <c r="P1306" t="s">
        <v>60</v>
      </c>
      <c r="Q1306" t="s">
        <v>58</v>
      </c>
    </row>
    <row r="1307" spans="1:17" x14ac:dyDescent="0.25">
      <c r="A1307" t="s">
        <v>30</v>
      </c>
      <c r="B1307" t="s">
        <v>38</v>
      </c>
      <c r="C1307" t="s">
        <v>50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0.34844700000000001</v>
      </c>
      <c r="H1307">
        <v>0.45673200000000003</v>
      </c>
      <c r="I1307">
        <v>84.652100000000004</v>
      </c>
      <c r="J1307">
        <v>5.1424000000000001E-3</v>
      </c>
      <c r="K1307">
        <v>6.6079899999999997E-2</v>
      </c>
      <c r="L1307">
        <v>0.10828500000000001</v>
      </c>
      <c r="M1307">
        <v>0.15049019999999999</v>
      </c>
      <c r="N1307">
        <v>0.2114277</v>
      </c>
      <c r="O1307">
        <v>23026</v>
      </c>
      <c r="P1307" t="s">
        <v>60</v>
      </c>
      <c r="Q1307" t="s">
        <v>58</v>
      </c>
    </row>
    <row r="1308" spans="1:17" x14ac:dyDescent="0.25">
      <c r="A1308" t="s">
        <v>28</v>
      </c>
      <c r="B1308" t="s">
        <v>38</v>
      </c>
      <c r="C1308" t="s">
        <v>50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1.491296</v>
      </c>
      <c r="H1308">
        <v>1.9547380000000001</v>
      </c>
      <c r="I1308">
        <v>84.652100000000004</v>
      </c>
      <c r="J1308">
        <v>2.20086E-2</v>
      </c>
      <c r="K1308">
        <v>0.28281109999999998</v>
      </c>
      <c r="L1308">
        <v>0.46344220000000003</v>
      </c>
      <c r="M1308">
        <v>0.64407329999999996</v>
      </c>
      <c r="N1308">
        <v>0.90487580000000001</v>
      </c>
      <c r="O1308">
        <v>23026</v>
      </c>
      <c r="P1308" t="s">
        <v>60</v>
      </c>
      <c r="Q1308" t="s">
        <v>58</v>
      </c>
    </row>
    <row r="1309" spans="1:17" x14ac:dyDescent="0.25">
      <c r="A1309" t="s">
        <v>29</v>
      </c>
      <c r="B1309" t="s">
        <v>38</v>
      </c>
      <c r="C1309" t="s">
        <v>50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1.242891</v>
      </c>
      <c r="H1309">
        <v>1.6291370000000001</v>
      </c>
      <c r="I1309">
        <v>84.652100000000004</v>
      </c>
      <c r="J1309">
        <v>1.8342600000000001E-2</v>
      </c>
      <c r="K1309">
        <v>0.2357032</v>
      </c>
      <c r="L1309">
        <v>0.3862466</v>
      </c>
      <c r="M1309">
        <v>0.53678990000000004</v>
      </c>
      <c r="N1309">
        <v>0.75415049999999995</v>
      </c>
      <c r="O1309">
        <v>23026</v>
      </c>
      <c r="P1309" t="s">
        <v>60</v>
      </c>
      <c r="Q1309" t="s">
        <v>58</v>
      </c>
    </row>
    <row r="1310" spans="1:17" x14ac:dyDescent="0.25">
      <c r="A1310" t="s">
        <v>43</v>
      </c>
      <c r="B1310" t="s">
        <v>38</v>
      </c>
      <c r="C1310" t="s">
        <v>50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34.33858</v>
      </c>
      <c r="H1310">
        <v>45.009799999999998</v>
      </c>
      <c r="I1310">
        <v>84.652100000000004</v>
      </c>
      <c r="J1310">
        <v>0.50676909999999997</v>
      </c>
      <c r="K1310">
        <v>6.5120089999999999</v>
      </c>
      <c r="L1310">
        <v>10.67122</v>
      </c>
      <c r="M1310">
        <v>14.83043</v>
      </c>
      <c r="N1310">
        <v>20.83567</v>
      </c>
      <c r="O1310">
        <v>23026</v>
      </c>
      <c r="P1310" t="s">
        <v>60</v>
      </c>
      <c r="Q1310" t="s">
        <v>58</v>
      </c>
    </row>
    <row r="1311" spans="1:17" x14ac:dyDescent="0.25">
      <c r="A1311" t="s">
        <v>30</v>
      </c>
      <c r="B1311" t="s">
        <v>38</v>
      </c>
      <c r="C1311" t="s">
        <v>51</v>
      </c>
      <c r="D1311" t="s">
        <v>59</v>
      </c>
      <c r="E1311">
        <v>16</v>
      </c>
      <c r="F1311" t="str">
        <f t="shared" si="20"/>
        <v>Average Per Ton1-in-10May Monthly System Peak Day100% Cycling16</v>
      </c>
      <c r="G1311">
        <v>0.24895149999999999</v>
      </c>
      <c r="H1311">
        <v>0.3540103</v>
      </c>
      <c r="I1311">
        <v>82.563000000000002</v>
      </c>
      <c r="J1311">
        <v>3.2598599999999998E-2</v>
      </c>
      <c r="K1311">
        <v>7.5408699999999995E-2</v>
      </c>
      <c r="L1311">
        <v>0.10505879999999999</v>
      </c>
      <c r="M1311">
        <v>0.13470889999999999</v>
      </c>
      <c r="N1311">
        <v>0.17751900000000001</v>
      </c>
      <c r="O1311">
        <v>10695</v>
      </c>
      <c r="P1311" t="s">
        <v>60</v>
      </c>
      <c r="Q1311" t="s">
        <v>58</v>
      </c>
    </row>
    <row r="1312" spans="1:17" x14ac:dyDescent="0.25">
      <c r="A1312" t="s">
        <v>28</v>
      </c>
      <c r="B1312" t="s">
        <v>38</v>
      </c>
      <c r="C1312" t="s">
        <v>51</v>
      </c>
      <c r="D1312" t="s">
        <v>59</v>
      </c>
      <c r="E1312">
        <v>16</v>
      </c>
      <c r="F1312" t="str">
        <f t="shared" si="20"/>
        <v>Average Per Premise1-in-10May Monthly System Peak Day100% Cycling16</v>
      </c>
      <c r="G1312">
        <v>1.11571</v>
      </c>
      <c r="H1312">
        <v>1.5865450000000001</v>
      </c>
      <c r="I1312">
        <v>82.563000000000002</v>
      </c>
      <c r="J1312">
        <v>0.14609520000000001</v>
      </c>
      <c r="K1312">
        <v>0.33795429999999999</v>
      </c>
      <c r="L1312">
        <v>0.47083530000000001</v>
      </c>
      <c r="M1312">
        <v>0.60371640000000004</v>
      </c>
      <c r="N1312">
        <v>0.79557549999999999</v>
      </c>
      <c r="O1312">
        <v>10695</v>
      </c>
      <c r="P1312" t="s">
        <v>60</v>
      </c>
      <c r="Q1312" t="s">
        <v>58</v>
      </c>
    </row>
    <row r="1313" spans="1:17" x14ac:dyDescent="0.25">
      <c r="A1313" t="s">
        <v>29</v>
      </c>
      <c r="B1313" t="s">
        <v>38</v>
      </c>
      <c r="C1313" t="s">
        <v>51</v>
      </c>
      <c r="D1313" t="s">
        <v>59</v>
      </c>
      <c r="E1313">
        <v>16</v>
      </c>
      <c r="F1313" t="str">
        <f t="shared" si="20"/>
        <v>Average Per Device1-in-10May Monthly System Peak Day100% Cycling16</v>
      </c>
      <c r="G1313">
        <v>0.90363649999999995</v>
      </c>
      <c r="H1313">
        <v>1.2849759999999999</v>
      </c>
      <c r="I1313">
        <v>82.563000000000002</v>
      </c>
      <c r="J1313">
        <v>0.1183255</v>
      </c>
      <c r="K1313">
        <v>0.27371610000000002</v>
      </c>
      <c r="L1313">
        <v>0.38133919999999999</v>
      </c>
      <c r="M1313">
        <v>0.48896220000000001</v>
      </c>
      <c r="N1313">
        <v>0.64435290000000001</v>
      </c>
      <c r="O1313">
        <v>10695</v>
      </c>
      <c r="P1313" t="s">
        <v>60</v>
      </c>
      <c r="Q1313" t="s">
        <v>58</v>
      </c>
    </row>
    <row r="1314" spans="1:17" x14ac:dyDescent="0.25">
      <c r="A1314" t="s">
        <v>43</v>
      </c>
      <c r="B1314" t="s">
        <v>38</v>
      </c>
      <c r="C1314" t="s">
        <v>51</v>
      </c>
      <c r="D1314" t="s">
        <v>59</v>
      </c>
      <c r="E1314">
        <v>16</v>
      </c>
      <c r="F1314" t="str">
        <f t="shared" si="20"/>
        <v>Aggregate1-in-10May Monthly System Peak Day100% Cycling16</v>
      </c>
      <c r="G1314">
        <v>11.93252</v>
      </c>
      <c r="H1314">
        <v>16.9681</v>
      </c>
      <c r="I1314">
        <v>82.563000000000002</v>
      </c>
      <c r="J1314">
        <v>1.5624880000000001</v>
      </c>
      <c r="K1314">
        <v>3.6144210000000001</v>
      </c>
      <c r="L1314">
        <v>5.0355840000000001</v>
      </c>
      <c r="M1314">
        <v>6.4567459999999999</v>
      </c>
      <c r="N1314">
        <v>8.50868</v>
      </c>
      <c r="O1314">
        <v>10695</v>
      </c>
      <c r="P1314" t="s">
        <v>60</v>
      </c>
      <c r="Q1314" t="s">
        <v>58</v>
      </c>
    </row>
    <row r="1315" spans="1:17" x14ac:dyDescent="0.25">
      <c r="A1315" t="s">
        <v>30</v>
      </c>
      <c r="B1315" t="s">
        <v>38</v>
      </c>
      <c r="C1315" t="s">
        <v>51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0.43803890000000001</v>
      </c>
      <c r="H1315">
        <v>0.5520214</v>
      </c>
      <c r="I1315">
        <v>83.189700000000002</v>
      </c>
      <c r="J1315">
        <v>-1.51428E-2</v>
      </c>
      <c r="K1315">
        <v>6.1145499999999998E-2</v>
      </c>
      <c r="L1315">
        <v>0.1139826</v>
      </c>
      <c r="M1315">
        <v>0.16681960000000001</v>
      </c>
      <c r="N1315">
        <v>0.24310799999999999</v>
      </c>
      <c r="O1315">
        <v>12331</v>
      </c>
      <c r="P1315" t="s">
        <v>60</v>
      </c>
      <c r="Q1315" t="s">
        <v>58</v>
      </c>
    </row>
    <row r="1316" spans="1:17" x14ac:dyDescent="0.25">
      <c r="A1316" t="s">
        <v>28</v>
      </c>
      <c r="B1316" t="s">
        <v>38</v>
      </c>
      <c r="C1316" t="s">
        <v>51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1.7980659999999999</v>
      </c>
      <c r="H1316">
        <v>2.265943</v>
      </c>
      <c r="I1316">
        <v>83.189700000000002</v>
      </c>
      <c r="J1316">
        <v>-6.2158400000000003E-2</v>
      </c>
      <c r="K1316">
        <v>0.25099060000000001</v>
      </c>
      <c r="L1316">
        <v>0.46787669999999998</v>
      </c>
      <c r="M1316">
        <v>0.6847628</v>
      </c>
      <c r="N1316">
        <v>0.99791189999999996</v>
      </c>
      <c r="O1316">
        <v>12331</v>
      </c>
      <c r="P1316" t="s">
        <v>60</v>
      </c>
      <c r="Q1316" t="s">
        <v>58</v>
      </c>
    </row>
    <row r="1317" spans="1:17" x14ac:dyDescent="0.25">
      <c r="A1317" t="s">
        <v>29</v>
      </c>
      <c r="B1317" t="s">
        <v>38</v>
      </c>
      <c r="C1317" t="s">
        <v>51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1.537264</v>
      </c>
      <c r="H1317">
        <v>1.937276</v>
      </c>
      <c r="I1317">
        <v>83.189700000000002</v>
      </c>
      <c r="J1317">
        <v>-5.3142599999999998E-2</v>
      </c>
      <c r="K1317">
        <v>0.21458540000000001</v>
      </c>
      <c r="L1317">
        <v>0.40001300000000001</v>
      </c>
      <c r="M1317">
        <v>0.58544059999999998</v>
      </c>
      <c r="N1317">
        <v>0.85316860000000005</v>
      </c>
      <c r="O1317">
        <v>12331</v>
      </c>
      <c r="P1317" t="s">
        <v>60</v>
      </c>
      <c r="Q1317" t="s">
        <v>58</v>
      </c>
    </row>
    <row r="1318" spans="1:17" x14ac:dyDescent="0.25">
      <c r="A1318" t="s">
        <v>43</v>
      </c>
      <c r="B1318" t="s">
        <v>38</v>
      </c>
      <c r="C1318" t="s">
        <v>51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22.171949999999999</v>
      </c>
      <c r="H1318">
        <v>27.94134</v>
      </c>
      <c r="I1318">
        <v>83.189700000000002</v>
      </c>
      <c r="J1318">
        <v>-0.76647560000000003</v>
      </c>
      <c r="K1318">
        <v>3.0949659999999999</v>
      </c>
      <c r="L1318">
        <v>5.7693880000000002</v>
      </c>
      <c r="M1318">
        <v>8.4438099999999991</v>
      </c>
      <c r="N1318">
        <v>12.305249999999999</v>
      </c>
      <c r="O1318">
        <v>12331</v>
      </c>
      <c r="P1318" t="s">
        <v>60</v>
      </c>
      <c r="Q1318" t="s">
        <v>58</v>
      </c>
    </row>
    <row r="1319" spans="1:17" x14ac:dyDescent="0.25">
      <c r="A1319" t="s">
        <v>30</v>
      </c>
      <c r="B1319" t="s">
        <v>38</v>
      </c>
      <c r="C1319" t="s">
        <v>51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0.35020780000000001</v>
      </c>
      <c r="H1319">
        <v>0.46004529999999999</v>
      </c>
      <c r="I1319">
        <v>82.898600000000002</v>
      </c>
      <c r="J1319">
        <v>7.0330999999999996E-3</v>
      </c>
      <c r="K1319">
        <v>6.7770800000000006E-2</v>
      </c>
      <c r="L1319">
        <v>0.1098375</v>
      </c>
      <c r="M1319">
        <v>0.15190419999999999</v>
      </c>
      <c r="N1319">
        <v>0.21264189999999999</v>
      </c>
      <c r="O1319">
        <v>23026</v>
      </c>
      <c r="P1319" t="s">
        <v>60</v>
      </c>
      <c r="Q1319" t="s">
        <v>58</v>
      </c>
    </row>
    <row r="1320" spans="1:17" x14ac:dyDescent="0.25">
      <c r="A1320" t="s">
        <v>28</v>
      </c>
      <c r="B1320" t="s">
        <v>38</v>
      </c>
      <c r="C1320" t="s">
        <v>51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1.4988319999999999</v>
      </c>
      <c r="H1320">
        <v>1.9689179999999999</v>
      </c>
      <c r="I1320">
        <v>82.898600000000002</v>
      </c>
      <c r="J1320">
        <v>3.0100399999999999E-2</v>
      </c>
      <c r="K1320">
        <v>0.29004770000000002</v>
      </c>
      <c r="L1320">
        <v>0.47008640000000002</v>
      </c>
      <c r="M1320">
        <v>0.65012499999999995</v>
      </c>
      <c r="N1320">
        <v>0.9100724</v>
      </c>
      <c r="O1320">
        <v>23026</v>
      </c>
      <c r="P1320" t="s">
        <v>60</v>
      </c>
      <c r="Q1320" t="s">
        <v>58</v>
      </c>
    </row>
    <row r="1321" spans="1:17" x14ac:dyDescent="0.25">
      <c r="A1321" t="s">
        <v>29</v>
      </c>
      <c r="B1321" t="s">
        <v>38</v>
      </c>
      <c r="C1321" t="s">
        <v>51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1.249171</v>
      </c>
      <c r="H1321">
        <v>1.6409549999999999</v>
      </c>
      <c r="I1321">
        <v>82.898600000000002</v>
      </c>
      <c r="J1321">
        <v>2.5086600000000001E-2</v>
      </c>
      <c r="K1321">
        <v>0.24173439999999999</v>
      </c>
      <c r="L1321">
        <v>0.39178400000000002</v>
      </c>
      <c r="M1321">
        <v>0.54183360000000003</v>
      </c>
      <c r="N1321">
        <v>0.75848150000000003</v>
      </c>
      <c r="O1321">
        <v>23026</v>
      </c>
      <c r="P1321" t="s">
        <v>60</v>
      </c>
      <c r="Q1321" t="s">
        <v>58</v>
      </c>
    </row>
    <row r="1322" spans="1:17" x14ac:dyDescent="0.25">
      <c r="A1322" t="s">
        <v>43</v>
      </c>
      <c r="B1322" t="s">
        <v>38</v>
      </c>
      <c r="C1322" t="s">
        <v>51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34.512099999999997</v>
      </c>
      <c r="H1322">
        <v>45.336309999999997</v>
      </c>
      <c r="I1322">
        <v>82.898600000000002</v>
      </c>
      <c r="J1322">
        <v>0.69309189999999998</v>
      </c>
      <c r="K1322">
        <v>6.6786380000000003</v>
      </c>
      <c r="L1322">
        <v>10.824210000000001</v>
      </c>
      <c r="M1322">
        <v>14.96978</v>
      </c>
      <c r="N1322">
        <v>20.95533</v>
      </c>
      <c r="O1322">
        <v>23026</v>
      </c>
      <c r="P1322" t="s">
        <v>60</v>
      </c>
      <c r="Q1322" t="s">
        <v>58</v>
      </c>
    </row>
    <row r="1323" spans="1:17" x14ac:dyDescent="0.25">
      <c r="A1323" t="s">
        <v>30</v>
      </c>
      <c r="B1323" t="s">
        <v>38</v>
      </c>
      <c r="C1323" t="s">
        <v>52</v>
      </c>
      <c r="D1323" t="s">
        <v>59</v>
      </c>
      <c r="E1323">
        <v>16</v>
      </c>
      <c r="F1323" t="str">
        <f t="shared" si="20"/>
        <v>Average Per Ton1-in-10October Monthly System Peak Day100% Cycling16</v>
      </c>
      <c r="G1323">
        <v>0.25669599999999998</v>
      </c>
      <c r="H1323">
        <v>0.37801600000000002</v>
      </c>
      <c r="I1323">
        <v>84.224999999999994</v>
      </c>
      <c r="J1323">
        <v>5.1277299999999998E-2</v>
      </c>
      <c r="K1323">
        <v>9.2659099999999994E-2</v>
      </c>
      <c r="L1323">
        <v>0.12132</v>
      </c>
      <c r="M1323">
        <v>0.149981</v>
      </c>
      <c r="N1323">
        <v>0.1913628</v>
      </c>
      <c r="O1323">
        <v>10695</v>
      </c>
      <c r="P1323" t="s">
        <v>60</v>
      </c>
      <c r="Q1323" t="s">
        <v>58</v>
      </c>
    </row>
    <row r="1324" spans="1:17" x14ac:dyDescent="0.25">
      <c r="A1324" t="s">
        <v>28</v>
      </c>
      <c r="B1324" t="s">
        <v>38</v>
      </c>
      <c r="C1324" t="s">
        <v>52</v>
      </c>
      <c r="D1324" t="s">
        <v>59</v>
      </c>
      <c r="E1324">
        <v>16</v>
      </c>
      <c r="F1324" t="str">
        <f t="shared" si="20"/>
        <v>Average Per Premise1-in-10October Monthly System Peak Day100% Cycling16</v>
      </c>
      <c r="G1324">
        <v>1.1504179999999999</v>
      </c>
      <c r="H1324">
        <v>1.6941299999999999</v>
      </c>
      <c r="I1324">
        <v>84.224999999999994</v>
      </c>
      <c r="J1324">
        <v>0.22980610000000001</v>
      </c>
      <c r="K1324">
        <v>0.41526439999999998</v>
      </c>
      <c r="L1324">
        <v>0.54371230000000004</v>
      </c>
      <c r="M1324">
        <v>0.67216010000000004</v>
      </c>
      <c r="N1324">
        <v>0.8576184</v>
      </c>
      <c r="O1324">
        <v>10695</v>
      </c>
      <c r="P1324" t="s">
        <v>60</v>
      </c>
      <c r="Q1324" t="s">
        <v>58</v>
      </c>
    </row>
    <row r="1325" spans="1:17" x14ac:dyDescent="0.25">
      <c r="A1325" t="s">
        <v>29</v>
      </c>
      <c r="B1325" t="s">
        <v>38</v>
      </c>
      <c r="C1325" t="s">
        <v>52</v>
      </c>
      <c r="D1325" t="s">
        <v>59</v>
      </c>
      <c r="E1325">
        <v>16</v>
      </c>
      <c r="F1325" t="str">
        <f t="shared" si="20"/>
        <v>Average Per Device1-in-10October Monthly System Peak Day100% Cycling16</v>
      </c>
      <c r="G1325">
        <v>0.9317472</v>
      </c>
      <c r="H1325">
        <v>1.3721110000000001</v>
      </c>
      <c r="I1325">
        <v>84.224999999999994</v>
      </c>
      <c r="J1325">
        <v>0.1861246</v>
      </c>
      <c r="K1325">
        <v>0.33633109999999999</v>
      </c>
      <c r="L1325">
        <v>0.44036370000000002</v>
      </c>
      <c r="M1325">
        <v>0.54439630000000006</v>
      </c>
      <c r="N1325">
        <v>0.69460270000000002</v>
      </c>
      <c r="O1325">
        <v>10695</v>
      </c>
      <c r="P1325" t="s">
        <v>60</v>
      </c>
      <c r="Q1325" t="s">
        <v>58</v>
      </c>
    </row>
    <row r="1326" spans="1:17" x14ac:dyDescent="0.25">
      <c r="A1326" t="s">
        <v>43</v>
      </c>
      <c r="B1326" t="s">
        <v>38</v>
      </c>
      <c r="C1326" t="s">
        <v>52</v>
      </c>
      <c r="D1326" t="s">
        <v>59</v>
      </c>
      <c r="E1326">
        <v>16</v>
      </c>
      <c r="F1326" t="str">
        <f t="shared" si="20"/>
        <v>Aggregate1-in-10October Monthly System Peak Day100% Cycling16</v>
      </c>
      <c r="G1326">
        <v>12.30372</v>
      </c>
      <c r="H1326">
        <v>18.11872</v>
      </c>
      <c r="I1326">
        <v>84.224999999999994</v>
      </c>
      <c r="J1326">
        <v>2.457776</v>
      </c>
      <c r="K1326">
        <v>4.4412529999999997</v>
      </c>
      <c r="L1326">
        <v>5.8150029999999999</v>
      </c>
      <c r="M1326">
        <v>7.1887530000000002</v>
      </c>
      <c r="N1326">
        <v>9.1722289999999997</v>
      </c>
      <c r="O1326">
        <v>10695</v>
      </c>
      <c r="P1326" t="s">
        <v>60</v>
      </c>
      <c r="Q1326" t="s">
        <v>58</v>
      </c>
    </row>
    <row r="1327" spans="1:17" x14ac:dyDescent="0.25">
      <c r="A1327" t="s">
        <v>30</v>
      </c>
      <c r="B1327" t="s">
        <v>38</v>
      </c>
      <c r="C1327" t="s">
        <v>52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0.4564473</v>
      </c>
      <c r="H1327">
        <v>0.58216449999999997</v>
      </c>
      <c r="I1327">
        <v>85.030100000000004</v>
      </c>
      <c r="J1327">
        <v>-9.1080000000000002E-4</v>
      </c>
      <c r="K1327">
        <v>7.3901999999999995E-2</v>
      </c>
      <c r="L1327">
        <v>0.1257172</v>
      </c>
      <c r="M1327">
        <v>0.1775323</v>
      </c>
      <c r="N1327">
        <v>0.25234519999999999</v>
      </c>
      <c r="O1327">
        <v>12331</v>
      </c>
      <c r="P1327" t="s">
        <v>60</v>
      </c>
      <c r="Q1327" t="s">
        <v>58</v>
      </c>
    </row>
    <row r="1328" spans="1:17" x14ac:dyDescent="0.25">
      <c r="A1328" t="s">
        <v>28</v>
      </c>
      <c r="B1328" t="s">
        <v>38</v>
      </c>
      <c r="C1328" t="s">
        <v>52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1.873629</v>
      </c>
      <c r="H1328">
        <v>2.3896739999999999</v>
      </c>
      <c r="I1328">
        <v>85.030100000000004</v>
      </c>
      <c r="J1328">
        <v>-3.7387000000000002E-3</v>
      </c>
      <c r="K1328">
        <v>0.30335380000000001</v>
      </c>
      <c r="L1328">
        <v>0.51604510000000003</v>
      </c>
      <c r="M1328">
        <v>0.72873639999999995</v>
      </c>
      <c r="N1328">
        <v>1.0358290000000001</v>
      </c>
      <c r="O1328">
        <v>12331</v>
      </c>
      <c r="P1328" t="s">
        <v>60</v>
      </c>
      <c r="Q1328" t="s">
        <v>58</v>
      </c>
    </row>
    <row r="1329" spans="1:17" x14ac:dyDescent="0.25">
      <c r="A1329" t="s">
        <v>29</v>
      </c>
      <c r="B1329" t="s">
        <v>38</v>
      </c>
      <c r="C1329" t="s">
        <v>52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1.601866</v>
      </c>
      <c r="H1329">
        <v>2.0430609999999998</v>
      </c>
      <c r="I1329">
        <v>85.030100000000004</v>
      </c>
      <c r="J1329">
        <v>-3.1963999999999998E-3</v>
      </c>
      <c r="K1329">
        <v>0.25935350000000001</v>
      </c>
      <c r="L1329">
        <v>0.4411948</v>
      </c>
      <c r="M1329">
        <v>0.62303600000000003</v>
      </c>
      <c r="N1329">
        <v>0.88558579999999998</v>
      </c>
      <c r="O1329">
        <v>12331</v>
      </c>
      <c r="P1329" t="s">
        <v>60</v>
      </c>
      <c r="Q1329" t="s">
        <v>58</v>
      </c>
    </row>
    <row r="1330" spans="1:17" x14ac:dyDescent="0.25">
      <c r="A1330" t="s">
        <v>43</v>
      </c>
      <c r="B1330" t="s">
        <v>38</v>
      </c>
      <c r="C1330" t="s">
        <v>52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23.103719999999999</v>
      </c>
      <c r="H1330">
        <v>29.46707</v>
      </c>
      <c r="I1330">
        <v>85.030100000000004</v>
      </c>
      <c r="J1330">
        <v>-4.6101499999999997E-2</v>
      </c>
      <c r="K1330">
        <v>3.740656</v>
      </c>
      <c r="L1330">
        <v>6.3633519999999999</v>
      </c>
      <c r="M1330">
        <v>8.9860480000000003</v>
      </c>
      <c r="N1330">
        <v>12.77281</v>
      </c>
      <c r="O1330">
        <v>12331</v>
      </c>
      <c r="P1330" t="s">
        <v>60</v>
      </c>
      <c r="Q1330" t="s">
        <v>58</v>
      </c>
    </row>
    <row r="1331" spans="1:17" x14ac:dyDescent="0.25">
      <c r="A1331" t="s">
        <v>30</v>
      </c>
      <c r="B1331" t="s">
        <v>38</v>
      </c>
      <c r="C1331" t="s">
        <v>52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0.36366280000000001</v>
      </c>
      <c r="H1331">
        <v>0.48733749999999998</v>
      </c>
      <c r="I1331">
        <v>84.656199999999998</v>
      </c>
      <c r="J1331">
        <v>2.33306E-2</v>
      </c>
      <c r="K1331">
        <v>8.2614699999999999E-2</v>
      </c>
      <c r="L1331">
        <v>0.1236747</v>
      </c>
      <c r="M1331">
        <v>0.16473470000000001</v>
      </c>
      <c r="N1331">
        <v>0.22401879999999999</v>
      </c>
      <c r="O1331">
        <v>23026</v>
      </c>
      <c r="P1331" t="s">
        <v>60</v>
      </c>
      <c r="Q1331" t="s">
        <v>58</v>
      </c>
    </row>
    <row r="1332" spans="1:17" x14ac:dyDescent="0.25">
      <c r="A1332" t="s">
        <v>28</v>
      </c>
      <c r="B1332" t="s">
        <v>38</v>
      </c>
      <c r="C1332" t="s">
        <v>52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1.5564169999999999</v>
      </c>
      <c r="H1332">
        <v>2.0857250000000001</v>
      </c>
      <c r="I1332">
        <v>84.656199999999998</v>
      </c>
      <c r="J1332">
        <v>9.9850999999999995E-2</v>
      </c>
      <c r="K1332">
        <v>0.35357729999999998</v>
      </c>
      <c r="L1332">
        <v>0.52930750000000004</v>
      </c>
      <c r="M1332">
        <v>0.70503760000000004</v>
      </c>
      <c r="N1332">
        <v>0.9587639</v>
      </c>
      <c r="O1332">
        <v>23026</v>
      </c>
      <c r="P1332" t="s">
        <v>60</v>
      </c>
      <c r="Q1332" t="s">
        <v>58</v>
      </c>
    </row>
    <row r="1333" spans="1:17" x14ac:dyDescent="0.25">
      <c r="A1333" t="s">
        <v>29</v>
      </c>
      <c r="B1333" t="s">
        <v>38</v>
      </c>
      <c r="C1333" t="s">
        <v>52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1.297164</v>
      </c>
      <c r="H1333">
        <v>1.738305</v>
      </c>
      <c r="I1333">
        <v>84.656199999999998</v>
      </c>
      <c r="J1333">
        <v>8.3218799999999996E-2</v>
      </c>
      <c r="K1333">
        <v>0.2946819</v>
      </c>
      <c r="L1333">
        <v>0.44114059999999999</v>
      </c>
      <c r="M1333">
        <v>0.58759930000000005</v>
      </c>
      <c r="N1333">
        <v>0.79906250000000001</v>
      </c>
      <c r="O1333">
        <v>23026</v>
      </c>
      <c r="P1333" t="s">
        <v>60</v>
      </c>
      <c r="Q1333" t="s">
        <v>58</v>
      </c>
    </row>
    <row r="1334" spans="1:17" x14ac:dyDescent="0.25">
      <c r="A1334" t="s">
        <v>43</v>
      </c>
      <c r="B1334" t="s">
        <v>38</v>
      </c>
      <c r="C1334" t="s">
        <v>52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35.838059999999999</v>
      </c>
      <c r="H1334">
        <v>48.025889999999997</v>
      </c>
      <c r="I1334">
        <v>84.656199999999998</v>
      </c>
      <c r="J1334">
        <v>2.2991679999999999</v>
      </c>
      <c r="K1334">
        <v>8.1414720000000003</v>
      </c>
      <c r="L1334">
        <v>12.18783</v>
      </c>
      <c r="M1334">
        <v>16.234200000000001</v>
      </c>
      <c r="N1334">
        <v>22.076499999999999</v>
      </c>
      <c r="O1334">
        <v>23026</v>
      </c>
      <c r="P1334" t="s">
        <v>60</v>
      </c>
      <c r="Q1334" t="s">
        <v>58</v>
      </c>
    </row>
    <row r="1335" spans="1:17" x14ac:dyDescent="0.25">
      <c r="A1335" t="s">
        <v>30</v>
      </c>
      <c r="B1335" t="s">
        <v>38</v>
      </c>
      <c r="C1335" t="s">
        <v>53</v>
      </c>
      <c r="D1335" t="s">
        <v>59</v>
      </c>
      <c r="E1335">
        <v>16</v>
      </c>
      <c r="F1335" t="str">
        <f t="shared" si="20"/>
        <v>Average Per Ton1-in-10September Monthly System Peak Day100% Cycling16</v>
      </c>
      <c r="G1335">
        <v>0.29530820000000002</v>
      </c>
      <c r="H1335">
        <v>0.4977029</v>
      </c>
      <c r="I1335">
        <v>91.465199999999996</v>
      </c>
      <c r="J1335">
        <v>0.1339275</v>
      </c>
      <c r="K1335">
        <v>0.17437849999999999</v>
      </c>
      <c r="L1335">
        <v>0.20239470000000001</v>
      </c>
      <c r="M1335">
        <v>0.2304109</v>
      </c>
      <c r="N1335">
        <v>0.27086179999999999</v>
      </c>
      <c r="O1335">
        <v>10695</v>
      </c>
      <c r="P1335" t="s">
        <v>60</v>
      </c>
      <c r="Q1335" t="s">
        <v>58</v>
      </c>
    </row>
    <row r="1336" spans="1:17" x14ac:dyDescent="0.25">
      <c r="A1336" t="s">
        <v>28</v>
      </c>
      <c r="B1336" t="s">
        <v>38</v>
      </c>
      <c r="C1336" t="s">
        <v>53</v>
      </c>
      <c r="D1336" t="s">
        <v>59</v>
      </c>
      <c r="E1336">
        <v>16</v>
      </c>
      <c r="F1336" t="str">
        <f t="shared" si="20"/>
        <v>Average Per Premise1-in-10September Monthly System Peak Day100% Cycling16</v>
      </c>
      <c r="G1336">
        <v>1.323464</v>
      </c>
      <c r="H1336">
        <v>2.2305229999999998</v>
      </c>
      <c r="I1336">
        <v>91.465199999999996</v>
      </c>
      <c r="J1336">
        <v>0.60021449999999998</v>
      </c>
      <c r="K1336">
        <v>0.781501</v>
      </c>
      <c r="L1336">
        <v>0.90705939999999996</v>
      </c>
      <c r="M1336">
        <v>1.032618</v>
      </c>
      <c r="N1336">
        <v>1.2139040000000001</v>
      </c>
      <c r="O1336">
        <v>10695</v>
      </c>
      <c r="P1336" t="s">
        <v>60</v>
      </c>
      <c r="Q1336" t="s">
        <v>58</v>
      </c>
    </row>
    <row r="1337" spans="1:17" x14ac:dyDescent="0.25">
      <c r="A1337" t="s">
        <v>29</v>
      </c>
      <c r="B1337" t="s">
        <v>38</v>
      </c>
      <c r="C1337" t="s">
        <v>53</v>
      </c>
      <c r="D1337" t="s">
        <v>59</v>
      </c>
      <c r="E1337">
        <v>16</v>
      </c>
      <c r="F1337" t="str">
        <f t="shared" si="20"/>
        <v>Average Per Device1-in-10September Monthly System Peak Day100% Cycling16</v>
      </c>
      <c r="G1337">
        <v>1.0719000000000001</v>
      </c>
      <c r="H1337">
        <v>1.806546</v>
      </c>
      <c r="I1337">
        <v>91.465199999999996</v>
      </c>
      <c r="J1337">
        <v>0.486126</v>
      </c>
      <c r="K1337">
        <v>0.63295360000000001</v>
      </c>
      <c r="L1337">
        <v>0.73464589999999996</v>
      </c>
      <c r="M1337">
        <v>0.83633829999999998</v>
      </c>
      <c r="N1337">
        <v>0.98316590000000004</v>
      </c>
      <c r="O1337">
        <v>10695</v>
      </c>
      <c r="P1337" t="s">
        <v>60</v>
      </c>
      <c r="Q1337" t="s">
        <v>58</v>
      </c>
    </row>
    <row r="1338" spans="1:17" x14ac:dyDescent="0.25">
      <c r="A1338" t="s">
        <v>43</v>
      </c>
      <c r="B1338" t="s">
        <v>38</v>
      </c>
      <c r="C1338" t="s">
        <v>53</v>
      </c>
      <c r="D1338" t="s">
        <v>59</v>
      </c>
      <c r="E1338">
        <v>16</v>
      </c>
      <c r="F1338" t="str">
        <f t="shared" si="20"/>
        <v>Aggregate1-in-10September Monthly System Peak Day100% Cycling16</v>
      </c>
      <c r="G1338">
        <v>14.154450000000001</v>
      </c>
      <c r="H1338">
        <v>23.855450000000001</v>
      </c>
      <c r="I1338">
        <v>91.465199999999996</v>
      </c>
      <c r="J1338">
        <v>6.4192939999999998</v>
      </c>
      <c r="K1338">
        <v>8.3581529999999997</v>
      </c>
      <c r="L1338">
        <v>9.7010000000000005</v>
      </c>
      <c r="M1338">
        <v>11.043850000000001</v>
      </c>
      <c r="N1338">
        <v>12.982710000000001</v>
      </c>
      <c r="O1338">
        <v>10695</v>
      </c>
      <c r="P1338" t="s">
        <v>60</v>
      </c>
      <c r="Q1338" t="s">
        <v>58</v>
      </c>
    </row>
    <row r="1339" spans="1:17" x14ac:dyDescent="0.25">
      <c r="A1339" t="s">
        <v>30</v>
      </c>
      <c r="B1339" t="s">
        <v>38</v>
      </c>
      <c r="C1339" t="s">
        <v>53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0.56407819999999997</v>
      </c>
      <c r="H1339">
        <v>0.75840589999999997</v>
      </c>
      <c r="I1339">
        <v>92.539400000000001</v>
      </c>
      <c r="J1339">
        <v>6.58469E-2</v>
      </c>
      <c r="K1339">
        <v>0.1417544</v>
      </c>
      <c r="L1339">
        <v>0.19432769999999999</v>
      </c>
      <c r="M1339">
        <v>0.24690090000000001</v>
      </c>
      <c r="N1339">
        <v>0.3228084</v>
      </c>
      <c r="O1339">
        <v>12331</v>
      </c>
      <c r="P1339" t="s">
        <v>60</v>
      </c>
      <c r="Q1339" t="s">
        <v>58</v>
      </c>
    </row>
    <row r="1340" spans="1:17" x14ac:dyDescent="0.25">
      <c r="A1340" t="s">
        <v>28</v>
      </c>
      <c r="B1340" t="s">
        <v>38</v>
      </c>
      <c r="C1340" t="s">
        <v>53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2.3154330000000001</v>
      </c>
      <c r="H1340">
        <v>3.1131120000000001</v>
      </c>
      <c r="I1340">
        <v>92.539400000000001</v>
      </c>
      <c r="J1340">
        <v>0.270289</v>
      </c>
      <c r="K1340">
        <v>0.58187469999999997</v>
      </c>
      <c r="L1340">
        <v>0.797678</v>
      </c>
      <c r="M1340">
        <v>1.0134810000000001</v>
      </c>
      <c r="N1340">
        <v>1.325067</v>
      </c>
      <c r="O1340">
        <v>12331</v>
      </c>
      <c r="P1340" t="s">
        <v>60</v>
      </c>
      <c r="Q1340" t="s">
        <v>58</v>
      </c>
    </row>
    <row r="1341" spans="1:17" x14ac:dyDescent="0.25">
      <c r="A1341" t="s">
        <v>29</v>
      </c>
      <c r="B1341" t="s">
        <v>38</v>
      </c>
      <c r="C1341" t="s">
        <v>53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1.979589</v>
      </c>
      <c r="H1341">
        <v>2.6615669999999998</v>
      </c>
      <c r="I1341">
        <v>92.539400000000001</v>
      </c>
      <c r="J1341">
        <v>0.2310846</v>
      </c>
      <c r="K1341">
        <v>0.49747599999999997</v>
      </c>
      <c r="L1341">
        <v>0.68197779999999997</v>
      </c>
      <c r="M1341">
        <v>0.86647969999999996</v>
      </c>
      <c r="N1341">
        <v>1.132871</v>
      </c>
      <c r="O1341">
        <v>12331</v>
      </c>
      <c r="P1341" t="s">
        <v>60</v>
      </c>
      <c r="Q1341" t="s">
        <v>58</v>
      </c>
    </row>
    <row r="1342" spans="1:17" x14ac:dyDescent="0.25">
      <c r="A1342" t="s">
        <v>43</v>
      </c>
      <c r="B1342" t="s">
        <v>38</v>
      </c>
      <c r="C1342" t="s">
        <v>53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28.55161</v>
      </c>
      <c r="H1342">
        <v>38.387779999999999</v>
      </c>
      <c r="I1342">
        <v>92.539400000000001</v>
      </c>
      <c r="J1342">
        <v>3.3329339999999998</v>
      </c>
      <c r="K1342">
        <v>7.1750970000000001</v>
      </c>
      <c r="L1342">
        <v>9.8361669999999997</v>
      </c>
      <c r="M1342">
        <v>12.49724</v>
      </c>
      <c r="N1342">
        <v>16.339400000000001</v>
      </c>
      <c r="O1342">
        <v>12331</v>
      </c>
      <c r="P1342" t="s">
        <v>60</v>
      </c>
      <c r="Q1342" t="s">
        <v>58</v>
      </c>
    </row>
    <row r="1343" spans="1:17" x14ac:dyDescent="0.25">
      <c r="A1343" t="s">
        <v>30</v>
      </c>
      <c r="B1343" t="s">
        <v>38</v>
      </c>
      <c r="C1343" t="s">
        <v>53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0.43923450000000003</v>
      </c>
      <c r="H1343">
        <v>0.63730929999999997</v>
      </c>
      <c r="I1343">
        <v>92.040400000000005</v>
      </c>
      <c r="J1343">
        <v>9.7470399999999999E-2</v>
      </c>
      <c r="K1343">
        <v>0.1569083</v>
      </c>
      <c r="L1343">
        <v>0.1980748</v>
      </c>
      <c r="M1343">
        <v>0.23924129999999999</v>
      </c>
      <c r="N1343">
        <v>0.29867919999999998</v>
      </c>
      <c r="O1343">
        <v>23026</v>
      </c>
      <c r="P1343" t="s">
        <v>60</v>
      </c>
      <c r="Q1343" t="s">
        <v>58</v>
      </c>
    </row>
    <row r="1344" spans="1:17" x14ac:dyDescent="0.25">
      <c r="A1344" t="s">
        <v>28</v>
      </c>
      <c r="B1344" t="s">
        <v>38</v>
      </c>
      <c r="C1344" t="s">
        <v>53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1.8798520000000001</v>
      </c>
      <c r="H1344">
        <v>2.727579</v>
      </c>
      <c r="I1344">
        <v>92.040400000000005</v>
      </c>
      <c r="J1344">
        <v>0.4171571</v>
      </c>
      <c r="K1344">
        <v>0.67154170000000002</v>
      </c>
      <c r="L1344">
        <v>0.84772760000000003</v>
      </c>
      <c r="M1344">
        <v>1.023914</v>
      </c>
      <c r="N1344">
        <v>1.2782979999999999</v>
      </c>
      <c r="O1344">
        <v>23026</v>
      </c>
      <c r="P1344" t="s">
        <v>60</v>
      </c>
      <c r="Q1344" t="s">
        <v>58</v>
      </c>
    </row>
    <row r="1345" spans="1:17" x14ac:dyDescent="0.25">
      <c r="A1345" t="s">
        <v>29</v>
      </c>
      <c r="B1345" t="s">
        <v>38</v>
      </c>
      <c r="C1345" t="s">
        <v>53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1.566724</v>
      </c>
      <c r="H1345">
        <v>2.2732459999999999</v>
      </c>
      <c r="I1345">
        <v>92.040400000000005</v>
      </c>
      <c r="J1345">
        <v>0.34767120000000001</v>
      </c>
      <c r="K1345">
        <v>0.55968289999999998</v>
      </c>
      <c r="L1345">
        <v>0.70652150000000002</v>
      </c>
      <c r="M1345">
        <v>0.85336009999999995</v>
      </c>
      <c r="N1345">
        <v>1.065372</v>
      </c>
      <c r="O1345">
        <v>23026</v>
      </c>
      <c r="P1345" t="s">
        <v>60</v>
      </c>
      <c r="Q1345" t="s">
        <v>58</v>
      </c>
    </row>
    <row r="1346" spans="1:17" x14ac:dyDescent="0.25">
      <c r="A1346" t="s">
        <v>43</v>
      </c>
      <c r="B1346" t="s">
        <v>38</v>
      </c>
      <c r="C1346" t="s">
        <v>53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43.28546</v>
      </c>
      <c r="H1346">
        <v>62.805239999999998</v>
      </c>
      <c r="I1346">
        <v>92.040400000000005</v>
      </c>
      <c r="J1346">
        <v>9.6054600000000008</v>
      </c>
      <c r="K1346">
        <v>15.46292</v>
      </c>
      <c r="L1346">
        <v>19.519780000000001</v>
      </c>
      <c r="M1346">
        <v>23.576630000000002</v>
      </c>
      <c r="N1346">
        <v>29.434090000000001</v>
      </c>
      <c r="O1346">
        <v>23026</v>
      </c>
      <c r="P1346" t="s">
        <v>60</v>
      </c>
      <c r="Q1346" t="s">
        <v>58</v>
      </c>
    </row>
    <row r="1347" spans="1:17" x14ac:dyDescent="0.25">
      <c r="A1347" t="s">
        <v>30</v>
      </c>
      <c r="B1347" t="s">
        <v>38</v>
      </c>
      <c r="C1347" t="s">
        <v>48</v>
      </c>
      <c r="D1347" t="s">
        <v>59</v>
      </c>
      <c r="E1347">
        <v>17</v>
      </c>
      <c r="F1347" t="str">
        <f t="shared" ref="F1347:F1410" si="21">CONCATENATE(A1347,B1347,C1347,D1347,E1347)</f>
        <v>Average Per Ton1-in-10August Monthly System Peak Day100% Cycling17</v>
      </c>
      <c r="G1347">
        <v>0.2791131</v>
      </c>
      <c r="H1347">
        <v>0.44005569999999999</v>
      </c>
      <c r="I1347">
        <v>86.549800000000005</v>
      </c>
      <c r="J1347">
        <v>8.6861499999999994E-2</v>
      </c>
      <c r="K1347">
        <v>0.1306292</v>
      </c>
      <c r="L1347">
        <v>0.16094249999999999</v>
      </c>
      <c r="M1347">
        <v>0.19125590000000001</v>
      </c>
      <c r="N1347">
        <v>0.2350235</v>
      </c>
      <c r="O1347">
        <v>10695</v>
      </c>
      <c r="P1347" t="s">
        <v>60</v>
      </c>
      <c r="Q1347" t="s">
        <v>58</v>
      </c>
    </row>
    <row r="1348" spans="1:17" x14ac:dyDescent="0.25">
      <c r="A1348" t="s">
        <v>28</v>
      </c>
      <c r="B1348" t="s">
        <v>38</v>
      </c>
      <c r="C1348" t="s">
        <v>48</v>
      </c>
      <c r="D1348" t="s">
        <v>59</v>
      </c>
      <c r="E1348">
        <v>17</v>
      </c>
      <c r="F1348" t="str">
        <f t="shared" si="21"/>
        <v>Average Per Premise1-in-10August Monthly System Peak Day100% Cycling17</v>
      </c>
      <c r="G1348">
        <v>1.2508840000000001</v>
      </c>
      <c r="H1348">
        <v>1.97217</v>
      </c>
      <c r="I1348">
        <v>86.549800000000005</v>
      </c>
      <c r="J1348">
        <v>0.38928170000000001</v>
      </c>
      <c r="K1348">
        <v>0.58543250000000002</v>
      </c>
      <c r="L1348">
        <v>0.72128590000000004</v>
      </c>
      <c r="M1348">
        <v>0.85713930000000005</v>
      </c>
      <c r="N1348">
        <v>1.0532900000000001</v>
      </c>
      <c r="O1348">
        <v>10695</v>
      </c>
      <c r="P1348" t="s">
        <v>60</v>
      </c>
      <c r="Q1348" t="s">
        <v>58</v>
      </c>
    </row>
    <row r="1349" spans="1:17" x14ac:dyDescent="0.25">
      <c r="A1349" t="s">
        <v>29</v>
      </c>
      <c r="B1349" t="s">
        <v>38</v>
      </c>
      <c r="C1349" t="s">
        <v>48</v>
      </c>
      <c r="D1349" t="s">
        <v>59</v>
      </c>
      <c r="E1349">
        <v>17</v>
      </c>
      <c r="F1349" t="str">
        <f t="shared" si="21"/>
        <v>Average Per Device1-in-10August Monthly System Peak Day100% Cycling17</v>
      </c>
      <c r="G1349">
        <v>1.0131159999999999</v>
      </c>
      <c r="H1349">
        <v>1.5973010000000001</v>
      </c>
      <c r="I1349">
        <v>86.549800000000005</v>
      </c>
      <c r="J1349">
        <v>0.31528719999999999</v>
      </c>
      <c r="K1349">
        <v>0.47415380000000001</v>
      </c>
      <c r="L1349">
        <v>0.58418420000000004</v>
      </c>
      <c r="M1349">
        <v>0.69421469999999996</v>
      </c>
      <c r="N1349">
        <v>0.85308110000000004</v>
      </c>
      <c r="O1349">
        <v>10695</v>
      </c>
      <c r="P1349" t="s">
        <v>60</v>
      </c>
      <c r="Q1349" t="s">
        <v>58</v>
      </c>
    </row>
    <row r="1350" spans="1:17" x14ac:dyDescent="0.25">
      <c r="A1350" t="s">
        <v>43</v>
      </c>
      <c r="B1350" t="s">
        <v>38</v>
      </c>
      <c r="C1350" t="s">
        <v>48</v>
      </c>
      <c r="D1350" t="s">
        <v>59</v>
      </c>
      <c r="E1350">
        <v>17</v>
      </c>
      <c r="F1350" t="str">
        <f t="shared" si="21"/>
        <v>Aggregate1-in-10August Monthly System Peak Day100% Cycling17</v>
      </c>
      <c r="G1350">
        <v>13.3782</v>
      </c>
      <c r="H1350">
        <v>21.09235</v>
      </c>
      <c r="I1350">
        <v>86.549800000000005</v>
      </c>
      <c r="J1350">
        <v>4.1633680000000002</v>
      </c>
      <c r="K1350">
        <v>6.2612009999999998</v>
      </c>
      <c r="L1350">
        <v>7.7141520000000003</v>
      </c>
      <c r="M1350">
        <v>9.1671049999999994</v>
      </c>
      <c r="N1350">
        <v>11.264939999999999</v>
      </c>
      <c r="O1350">
        <v>10695</v>
      </c>
      <c r="P1350" t="s">
        <v>60</v>
      </c>
      <c r="Q1350" t="s">
        <v>58</v>
      </c>
    </row>
    <row r="1351" spans="1:17" x14ac:dyDescent="0.25">
      <c r="A1351" t="s">
        <v>30</v>
      </c>
      <c r="B1351" t="s">
        <v>38</v>
      </c>
      <c r="C1351" t="s">
        <v>48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0.52103650000000001</v>
      </c>
      <c r="H1351">
        <v>0.67250390000000004</v>
      </c>
      <c r="I1351">
        <v>87.447400000000002</v>
      </c>
      <c r="J1351">
        <v>2.40164E-2</v>
      </c>
      <c r="K1351">
        <v>9.9315500000000001E-2</v>
      </c>
      <c r="L1351">
        <v>0.1514674</v>
      </c>
      <c r="M1351">
        <v>0.2036193</v>
      </c>
      <c r="N1351">
        <v>0.27891840000000001</v>
      </c>
      <c r="O1351">
        <v>12331</v>
      </c>
      <c r="P1351" t="s">
        <v>60</v>
      </c>
      <c r="Q1351" t="s">
        <v>58</v>
      </c>
    </row>
    <row r="1352" spans="1:17" x14ac:dyDescent="0.25">
      <c r="A1352" t="s">
        <v>28</v>
      </c>
      <c r="B1352" t="s">
        <v>38</v>
      </c>
      <c r="C1352" t="s">
        <v>48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2.1387559999999999</v>
      </c>
      <c r="H1352">
        <v>2.7605</v>
      </c>
      <c r="I1352">
        <v>87.447400000000002</v>
      </c>
      <c r="J1352">
        <v>9.8582900000000001E-2</v>
      </c>
      <c r="K1352">
        <v>0.40767120000000001</v>
      </c>
      <c r="L1352">
        <v>0.62174479999999999</v>
      </c>
      <c r="M1352">
        <v>0.83581839999999996</v>
      </c>
      <c r="N1352">
        <v>1.1449069999999999</v>
      </c>
      <c r="O1352">
        <v>12331</v>
      </c>
      <c r="P1352" t="s">
        <v>60</v>
      </c>
      <c r="Q1352" t="s">
        <v>58</v>
      </c>
    </row>
    <row r="1353" spans="1:17" x14ac:dyDescent="0.25">
      <c r="A1353" t="s">
        <v>29</v>
      </c>
      <c r="B1353" t="s">
        <v>38</v>
      </c>
      <c r="C1353" t="s">
        <v>48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1.8285370000000001</v>
      </c>
      <c r="H1353">
        <v>2.3601000000000001</v>
      </c>
      <c r="I1353">
        <v>87.447400000000002</v>
      </c>
      <c r="J1353">
        <v>8.4283800000000006E-2</v>
      </c>
      <c r="K1353">
        <v>0.34854010000000002</v>
      </c>
      <c r="L1353">
        <v>0.53156320000000001</v>
      </c>
      <c r="M1353">
        <v>0.71458619999999995</v>
      </c>
      <c r="N1353">
        <v>0.97884249999999995</v>
      </c>
      <c r="O1353">
        <v>12331</v>
      </c>
      <c r="P1353" t="s">
        <v>60</v>
      </c>
      <c r="Q1353" t="s">
        <v>58</v>
      </c>
    </row>
    <row r="1354" spans="1:17" x14ac:dyDescent="0.25">
      <c r="A1354" t="s">
        <v>43</v>
      </c>
      <c r="B1354" t="s">
        <v>38</v>
      </c>
      <c r="C1354" t="s">
        <v>48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26.372990000000001</v>
      </c>
      <c r="H1354">
        <v>34.039729999999999</v>
      </c>
      <c r="I1354">
        <v>87.447400000000002</v>
      </c>
      <c r="J1354">
        <v>1.2156260000000001</v>
      </c>
      <c r="K1354">
        <v>5.0269940000000002</v>
      </c>
      <c r="L1354">
        <v>7.6667360000000002</v>
      </c>
      <c r="M1354">
        <v>10.306480000000001</v>
      </c>
      <c r="N1354">
        <v>14.117850000000001</v>
      </c>
      <c r="O1354">
        <v>12331</v>
      </c>
      <c r="P1354" t="s">
        <v>60</v>
      </c>
      <c r="Q1354" t="s">
        <v>58</v>
      </c>
    </row>
    <row r="1355" spans="1:17" x14ac:dyDescent="0.25">
      <c r="A1355" t="s">
        <v>30</v>
      </c>
      <c r="B1355" t="s">
        <v>38</v>
      </c>
      <c r="C1355" t="s">
        <v>48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0.4086631</v>
      </c>
      <c r="H1355">
        <v>0.56453169999999997</v>
      </c>
      <c r="I1355">
        <v>87.030500000000004</v>
      </c>
      <c r="J1355">
        <v>5.3207999999999998E-2</v>
      </c>
      <c r="K1355">
        <v>0.1138607</v>
      </c>
      <c r="L1355">
        <v>0.1558686</v>
      </c>
      <c r="M1355">
        <v>0.19787650000000001</v>
      </c>
      <c r="N1355">
        <v>0.25852920000000001</v>
      </c>
      <c r="O1355">
        <v>23026</v>
      </c>
      <c r="P1355" t="s">
        <v>60</v>
      </c>
      <c r="Q1355" t="s">
        <v>58</v>
      </c>
    </row>
    <row r="1356" spans="1:17" x14ac:dyDescent="0.25">
      <c r="A1356" t="s">
        <v>28</v>
      </c>
      <c r="B1356" t="s">
        <v>38</v>
      </c>
      <c r="C1356" t="s">
        <v>48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1.7490110000000001</v>
      </c>
      <c r="H1356">
        <v>2.4161030000000001</v>
      </c>
      <c r="I1356">
        <v>87.030500000000004</v>
      </c>
      <c r="J1356">
        <v>0.22772139999999999</v>
      </c>
      <c r="K1356">
        <v>0.48730509999999999</v>
      </c>
      <c r="L1356">
        <v>0.66709200000000002</v>
      </c>
      <c r="M1356">
        <v>0.84687889999999999</v>
      </c>
      <c r="N1356">
        <v>1.106463</v>
      </c>
      <c r="O1356">
        <v>23026</v>
      </c>
      <c r="P1356" t="s">
        <v>60</v>
      </c>
      <c r="Q1356" t="s">
        <v>58</v>
      </c>
    </row>
    <row r="1357" spans="1:17" x14ac:dyDescent="0.25">
      <c r="A1357" t="s">
        <v>29</v>
      </c>
      <c r="B1357" t="s">
        <v>38</v>
      </c>
      <c r="C1357" t="s">
        <v>48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1.457678</v>
      </c>
      <c r="H1357">
        <v>2.013652</v>
      </c>
      <c r="I1357">
        <v>87.030500000000004</v>
      </c>
      <c r="J1357">
        <v>0.18978980000000001</v>
      </c>
      <c r="K1357">
        <v>0.40613460000000001</v>
      </c>
      <c r="L1357">
        <v>0.55597439999999998</v>
      </c>
      <c r="M1357">
        <v>0.7058141</v>
      </c>
      <c r="N1357">
        <v>0.92215899999999995</v>
      </c>
      <c r="O1357">
        <v>23026</v>
      </c>
      <c r="P1357" t="s">
        <v>60</v>
      </c>
      <c r="Q1357" t="s">
        <v>58</v>
      </c>
    </row>
    <row r="1358" spans="1:17" x14ac:dyDescent="0.25">
      <c r="A1358" t="s">
        <v>43</v>
      </c>
      <c r="B1358" t="s">
        <v>38</v>
      </c>
      <c r="C1358" t="s">
        <v>48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40.272730000000003</v>
      </c>
      <c r="H1358">
        <v>55.633189999999999</v>
      </c>
      <c r="I1358">
        <v>87.030500000000004</v>
      </c>
      <c r="J1358">
        <v>5.2435130000000001</v>
      </c>
      <c r="K1358">
        <v>11.220689999999999</v>
      </c>
      <c r="L1358">
        <v>15.36046</v>
      </c>
      <c r="M1358">
        <v>19.500229999999998</v>
      </c>
      <c r="N1358">
        <v>25.477409999999999</v>
      </c>
      <c r="O1358">
        <v>23026</v>
      </c>
      <c r="P1358" t="s">
        <v>60</v>
      </c>
      <c r="Q1358" t="s">
        <v>58</v>
      </c>
    </row>
    <row r="1359" spans="1:17" x14ac:dyDescent="0.25">
      <c r="A1359" t="s">
        <v>30</v>
      </c>
      <c r="B1359" t="s">
        <v>38</v>
      </c>
      <c r="C1359" t="s">
        <v>37</v>
      </c>
      <c r="D1359" t="s">
        <v>59</v>
      </c>
      <c r="E1359">
        <v>17</v>
      </c>
      <c r="F1359" t="str">
        <f t="shared" si="21"/>
        <v>Average Per Ton1-in-10August Typical Event Day100% Cycling17</v>
      </c>
      <c r="G1359">
        <v>0.27646549999999998</v>
      </c>
      <c r="H1359">
        <v>0.43119030000000003</v>
      </c>
      <c r="I1359">
        <v>86.132900000000006</v>
      </c>
      <c r="J1359">
        <v>8.0209100000000005E-2</v>
      </c>
      <c r="K1359">
        <v>0.1242336</v>
      </c>
      <c r="L1359">
        <v>0.1547248</v>
      </c>
      <c r="M1359">
        <v>0.18521599999999999</v>
      </c>
      <c r="N1359">
        <v>0.22924050000000001</v>
      </c>
      <c r="O1359">
        <v>10695</v>
      </c>
      <c r="P1359" t="s">
        <v>60</v>
      </c>
      <c r="Q1359" t="s">
        <v>58</v>
      </c>
    </row>
    <row r="1360" spans="1:17" x14ac:dyDescent="0.25">
      <c r="A1360" t="s">
        <v>28</v>
      </c>
      <c r="B1360" t="s">
        <v>38</v>
      </c>
      <c r="C1360" t="s">
        <v>37</v>
      </c>
      <c r="D1360" t="s">
        <v>59</v>
      </c>
      <c r="E1360">
        <v>17</v>
      </c>
      <c r="F1360" t="str">
        <f t="shared" si="21"/>
        <v>Average Per Premise1-in-10August Typical Event Day100% Cycling17</v>
      </c>
      <c r="G1360">
        <v>1.239018</v>
      </c>
      <c r="H1360">
        <v>1.9324380000000001</v>
      </c>
      <c r="I1360">
        <v>86.132900000000006</v>
      </c>
      <c r="J1360">
        <v>0.35946790000000001</v>
      </c>
      <c r="K1360">
        <v>0.55676970000000003</v>
      </c>
      <c r="L1360">
        <v>0.69342029999999999</v>
      </c>
      <c r="M1360">
        <v>0.83007089999999994</v>
      </c>
      <c r="N1360">
        <v>1.0273730000000001</v>
      </c>
      <c r="O1360">
        <v>10695</v>
      </c>
      <c r="P1360" t="s">
        <v>60</v>
      </c>
      <c r="Q1360" t="s">
        <v>58</v>
      </c>
    </row>
    <row r="1361" spans="1:17" x14ac:dyDescent="0.25">
      <c r="A1361" t="s">
        <v>29</v>
      </c>
      <c r="B1361" t="s">
        <v>38</v>
      </c>
      <c r="C1361" t="s">
        <v>37</v>
      </c>
      <c r="D1361" t="s">
        <v>59</v>
      </c>
      <c r="E1361">
        <v>17</v>
      </c>
      <c r="F1361" t="str">
        <f t="shared" si="21"/>
        <v>Average Per Device1-in-10August Typical Event Day100% Cycling17</v>
      </c>
      <c r="G1361">
        <v>1.003506</v>
      </c>
      <c r="H1361">
        <v>1.565121</v>
      </c>
      <c r="I1361">
        <v>86.132900000000006</v>
      </c>
      <c r="J1361">
        <v>0.29114050000000002</v>
      </c>
      <c r="K1361">
        <v>0.45093919999999998</v>
      </c>
      <c r="L1361">
        <v>0.56161530000000004</v>
      </c>
      <c r="M1361">
        <v>0.67229139999999998</v>
      </c>
      <c r="N1361">
        <v>0.8320902</v>
      </c>
      <c r="O1361">
        <v>10695</v>
      </c>
      <c r="P1361" t="s">
        <v>60</v>
      </c>
      <c r="Q1361" t="s">
        <v>58</v>
      </c>
    </row>
    <row r="1362" spans="1:17" x14ac:dyDescent="0.25">
      <c r="A1362" t="s">
        <v>43</v>
      </c>
      <c r="B1362" t="s">
        <v>38</v>
      </c>
      <c r="C1362" t="s">
        <v>37</v>
      </c>
      <c r="D1362" t="s">
        <v>59</v>
      </c>
      <c r="E1362">
        <v>17</v>
      </c>
      <c r="F1362" t="str">
        <f t="shared" si="21"/>
        <v>Aggregate1-in-10August Typical Event Day100% Cycling17</v>
      </c>
      <c r="G1362">
        <v>13.251300000000001</v>
      </c>
      <c r="H1362">
        <v>20.66743</v>
      </c>
      <c r="I1362">
        <v>86.132900000000006</v>
      </c>
      <c r="J1362">
        <v>3.8445100000000001</v>
      </c>
      <c r="K1362">
        <v>5.9546520000000003</v>
      </c>
      <c r="L1362">
        <v>7.4161299999999999</v>
      </c>
      <c r="M1362">
        <v>8.8776080000000004</v>
      </c>
      <c r="N1362">
        <v>10.98775</v>
      </c>
      <c r="O1362">
        <v>10695</v>
      </c>
      <c r="P1362" t="s">
        <v>60</v>
      </c>
      <c r="Q1362" t="s">
        <v>58</v>
      </c>
    </row>
    <row r="1363" spans="1:17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0.51381069999999995</v>
      </c>
      <c r="H1363">
        <v>0.66086219999999996</v>
      </c>
      <c r="I1363">
        <v>86.953599999999994</v>
      </c>
      <c r="J1363">
        <v>1.93253E-2</v>
      </c>
      <c r="K1363">
        <v>9.4786999999999996E-2</v>
      </c>
      <c r="L1363">
        <v>0.1470515</v>
      </c>
      <c r="M1363">
        <v>0.19931599999999999</v>
      </c>
      <c r="N1363">
        <v>0.27477770000000001</v>
      </c>
      <c r="O1363">
        <v>12331</v>
      </c>
      <c r="P1363" t="s">
        <v>60</v>
      </c>
      <c r="Q1363" t="s">
        <v>58</v>
      </c>
    </row>
    <row r="1364" spans="1:17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2.1090949999999999</v>
      </c>
      <c r="H1364">
        <v>2.7127129999999999</v>
      </c>
      <c r="I1364">
        <v>86.953599999999994</v>
      </c>
      <c r="J1364">
        <v>7.9326499999999994E-2</v>
      </c>
      <c r="K1364">
        <v>0.38908239999999999</v>
      </c>
      <c r="L1364">
        <v>0.6036184</v>
      </c>
      <c r="M1364">
        <v>0.8181543</v>
      </c>
      <c r="N1364">
        <v>1.12791</v>
      </c>
      <c r="O1364">
        <v>12331</v>
      </c>
      <c r="P1364" t="s">
        <v>60</v>
      </c>
      <c r="Q1364" t="s">
        <v>58</v>
      </c>
    </row>
    <row r="1365" spans="1:17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1.8031790000000001</v>
      </c>
      <c r="H1365">
        <v>2.319245</v>
      </c>
      <c r="I1365">
        <v>86.953599999999994</v>
      </c>
      <c r="J1365">
        <v>6.7820500000000006E-2</v>
      </c>
      <c r="K1365">
        <v>0.33264749999999998</v>
      </c>
      <c r="L1365">
        <v>0.51606580000000002</v>
      </c>
      <c r="M1365">
        <v>0.6994842</v>
      </c>
      <c r="N1365">
        <v>0.96431120000000004</v>
      </c>
      <c r="O1365">
        <v>12331</v>
      </c>
      <c r="P1365" t="s">
        <v>60</v>
      </c>
      <c r="Q1365" t="s">
        <v>58</v>
      </c>
    </row>
    <row r="1366" spans="1:17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26.007249999999999</v>
      </c>
      <c r="H1366">
        <v>33.450470000000003</v>
      </c>
      <c r="I1366">
        <v>86.953599999999994</v>
      </c>
      <c r="J1366">
        <v>0.97817509999999996</v>
      </c>
      <c r="K1366">
        <v>4.7977749999999997</v>
      </c>
      <c r="L1366">
        <v>7.4432179999999999</v>
      </c>
      <c r="M1366">
        <v>10.088660000000001</v>
      </c>
      <c r="N1366">
        <v>13.90826</v>
      </c>
      <c r="O1366">
        <v>12331</v>
      </c>
      <c r="P1366" t="s">
        <v>60</v>
      </c>
      <c r="Q1366" t="s">
        <v>58</v>
      </c>
    </row>
    <row r="1367" spans="1:17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0.40356389999999998</v>
      </c>
      <c r="H1367">
        <v>0.55417959999999999</v>
      </c>
      <c r="I1367">
        <v>86.572400000000002</v>
      </c>
      <c r="J1367">
        <v>4.7605799999999997E-2</v>
      </c>
      <c r="K1367">
        <v>0.1084649</v>
      </c>
      <c r="L1367">
        <v>0.15061579999999999</v>
      </c>
      <c r="M1367">
        <v>0.19276660000000001</v>
      </c>
      <c r="N1367">
        <v>0.25362570000000001</v>
      </c>
      <c r="O1367">
        <v>23026</v>
      </c>
      <c r="P1367" t="s">
        <v>60</v>
      </c>
      <c r="Q1367" t="s">
        <v>58</v>
      </c>
    </row>
    <row r="1368" spans="1:17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1.727187</v>
      </c>
      <c r="H1368">
        <v>2.3717980000000001</v>
      </c>
      <c r="I1368">
        <v>86.572400000000002</v>
      </c>
      <c r="J1368">
        <v>0.20374500000000001</v>
      </c>
      <c r="K1368">
        <v>0.46421200000000001</v>
      </c>
      <c r="L1368">
        <v>0.64461069999999998</v>
      </c>
      <c r="M1368">
        <v>0.82500929999999995</v>
      </c>
      <c r="N1368">
        <v>1.0854760000000001</v>
      </c>
      <c r="O1368">
        <v>23026</v>
      </c>
      <c r="P1368" t="s">
        <v>60</v>
      </c>
      <c r="Q1368" t="s">
        <v>58</v>
      </c>
    </row>
    <row r="1369" spans="1:17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1.439489</v>
      </c>
      <c r="H1369">
        <v>1.9767269999999999</v>
      </c>
      <c r="I1369">
        <v>86.572400000000002</v>
      </c>
      <c r="J1369">
        <v>0.16980719999999999</v>
      </c>
      <c r="K1369">
        <v>0.38688810000000001</v>
      </c>
      <c r="L1369">
        <v>0.53723779999999999</v>
      </c>
      <c r="M1369">
        <v>0.68758739999999996</v>
      </c>
      <c r="N1369">
        <v>0.90466840000000004</v>
      </c>
      <c r="O1369">
        <v>23026</v>
      </c>
      <c r="P1369" t="s">
        <v>60</v>
      </c>
      <c r="Q1369" t="s">
        <v>58</v>
      </c>
    </row>
    <row r="1370" spans="1:17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39.770209999999999</v>
      </c>
      <c r="H1370">
        <v>54.613019999999999</v>
      </c>
      <c r="I1370">
        <v>86.572400000000002</v>
      </c>
      <c r="J1370">
        <v>4.6914319999999998</v>
      </c>
      <c r="K1370">
        <v>10.68895</v>
      </c>
      <c r="L1370">
        <v>14.84281</v>
      </c>
      <c r="M1370">
        <v>18.996670000000002</v>
      </c>
      <c r="N1370">
        <v>24.99418</v>
      </c>
      <c r="O1370">
        <v>23026</v>
      </c>
      <c r="P1370" t="s">
        <v>60</v>
      </c>
      <c r="Q1370" t="s">
        <v>58</v>
      </c>
    </row>
    <row r="1371" spans="1:17" x14ac:dyDescent="0.25">
      <c r="A1371" t="s">
        <v>30</v>
      </c>
      <c r="B1371" t="s">
        <v>38</v>
      </c>
      <c r="C1371" t="s">
        <v>49</v>
      </c>
      <c r="D1371" t="s">
        <v>59</v>
      </c>
      <c r="E1371">
        <v>17</v>
      </c>
      <c r="F1371" t="str">
        <f t="shared" si="21"/>
        <v>Average Per Ton1-in-10July Monthly System Peak Day100% Cycling17</v>
      </c>
      <c r="G1371">
        <v>0.26270880000000002</v>
      </c>
      <c r="H1371">
        <v>0.3851271</v>
      </c>
      <c r="I1371">
        <v>80.953400000000002</v>
      </c>
      <c r="J1371">
        <v>4.4158000000000003E-2</v>
      </c>
      <c r="K1371">
        <v>9.0394799999999997E-2</v>
      </c>
      <c r="L1371">
        <v>0.12241829999999999</v>
      </c>
      <c r="M1371">
        <v>0.15444179999999999</v>
      </c>
      <c r="N1371">
        <v>0.20067860000000001</v>
      </c>
      <c r="O1371">
        <v>10695</v>
      </c>
      <c r="P1371" t="s">
        <v>60</v>
      </c>
      <c r="Q1371" t="s">
        <v>58</v>
      </c>
    </row>
    <row r="1372" spans="1:17" x14ac:dyDescent="0.25">
      <c r="A1372" t="s">
        <v>28</v>
      </c>
      <c r="B1372" t="s">
        <v>38</v>
      </c>
      <c r="C1372" t="s">
        <v>49</v>
      </c>
      <c r="D1372" t="s">
        <v>59</v>
      </c>
      <c r="E1372">
        <v>17</v>
      </c>
      <c r="F1372" t="str">
        <f t="shared" si="21"/>
        <v>Average Per Premise1-in-10July Monthly System Peak Day100% Cycling17</v>
      </c>
      <c r="G1372">
        <v>1.1773659999999999</v>
      </c>
      <c r="H1372">
        <v>1.726</v>
      </c>
      <c r="I1372">
        <v>80.953400000000002</v>
      </c>
      <c r="J1372">
        <v>0.19789989999999999</v>
      </c>
      <c r="K1372">
        <v>0.40511659999999999</v>
      </c>
      <c r="L1372">
        <v>0.54863430000000002</v>
      </c>
      <c r="M1372">
        <v>0.69215190000000004</v>
      </c>
      <c r="N1372">
        <v>0.89936870000000002</v>
      </c>
      <c r="O1372">
        <v>10695</v>
      </c>
      <c r="P1372" t="s">
        <v>60</v>
      </c>
      <c r="Q1372" t="s">
        <v>58</v>
      </c>
    </row>
    <row r="1373" spans="1:17" x14ac:dyDescent="0.25">
      <c r="A1373" t="s">
        <v>29</v>
      </c>
      <c r="B1373" t="s">
        <v>38</v>
      </c>
      <c r="C1373" t="s">
        <v>49</v>
      </c>
      <c r="D1373" t="s">
        <v>59</v>
      </c>
      <c r="E1373">
        <v>17</v>
      </c>
      <c r="F1373" t="str">
        <f t="shared" si="21"/>
        <v>Average Per Device1-in-10July Monthly System Peak Day100% Cycling17</v>
      </c>
      <c r="G1373">
        <v>0.95357239999999999</v>
      </c>
      <c r="H1373">
        <v>1.397923</v>
      </c>
      <c r="I1373">
        <v>80.953400000000002</v>
      </c>
      <c r="J1373">
        <v>0.16028319999999999</v>
      </c>
      <c r="K1373">
        <v>0.32811230000000002</v>
      </c>
      <c r="L1373">
        <v>0.44435010000000003</v>
      </c>
      <c r="M1373">
        <v>0.56058799999999998</v>
      </c>
      <c r="N1373">
        <v>0.72841710000000004</v>
      </c>
      <c r="O1373">
        <v>10695</v>
      </c>
      <c r="P1373" t="s">
        <v>60</v>
      </c>
      <c r="Q1373" t="s">
        <v>58</v>
      </c>
    </row>
    <row r="1374" spans="1:17" x14ac:dyDescent="0.25">
      <c r="A1374" t="s">
        <v>43</v>
      </c>
      <c r="B1374" t="s">
        <v>38</v>
      </c>
      <c r="C1374" t="s">
        <v>49</v>
      </c>
      <c r="D1374" t="s">
        <v>59</v>
      </c>
      <c r="E1374">
        <v>17</v>
      </c>
      <c r="F1374" t="str">
        <f t="shared" si="21"/>
        <v>Aggregate1-in-10July Monthly System Peak Day100% Cycling17</v>
      </c>
      <c r="G1374">
        <v>12.59192</v>
      </c>
      <c r="H1374">
        <v>18.459569999999999</v>
      </c>
      <c r="I1374">
        <v>80.953400000000002</v>
      </c>
      <c r="J1374">
        <v>2.1165389999999999</v>
      </c>
      <c r="K1374">
        <v>4.3327220000000004</v>
      </c>
      <c r="L1374">
        <v>5.8676440000000003</v>
      </c>
      <c r="M1374">
        <v>7.4025650000000001</v>
      </c>
      <c r="N1374">
        <v>9.6187480000000001</v>
      </c>
      <c r="O1374">
        <v>10695</v>
      </c>
      <c r="P1374" t="s">
        <v>60</v>
      </c>
      <c r="Q1374" t="s">
        <v>58</v>
      </c>
    </row>
    <row r="1375" spans="1:17" x14ac:dyDescent="0.25">
      <c r="A1375" t="s">
        <v>30</v>
      </c>
      <c r="B1375" t="s">
        <v>38</v>
      </c>
      <c r="C1375" t="s">
        <v>49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0.47273769999999998</v>
      </c>
      <c r="H1375">
        <v>0.5946882</v>
      </c>
      <c r="I1375">
        <v>81.637900000000002</v>
      </c>
      <c r="J1375">
        <v>-9.4982E-3</v>
      </c>
      <c r="K1375">
        <v>6.8162799999999996E-2</v>
      </c>
      <c r="L1375">
        <v>0.1219505</v>
      </c>
      <c r="M1375">
        <v>0.17573820000000001</v>
      </c>
      <c r="N1375">
        <v>0.25339909999999999</v>
      </c>
      <c r="O1375">
        <v>12331</v>
      </c>
      <c r="P1375" t="s">
        <v>60</v>
      </c>
      <c r="Q1375" t="s">
        <v>58</v>
      </c>
    </row>
    <row r="1376" spans="1:17" x14ac:dyDescent="0.25">
      <c r="A1376" t="s">
        <v>28</v>
      </c>
      <c r="B1376" t="s">
        <v>38</v>
      </c>
      <c r="C1376" t="s">
        <v>49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1.9404980000000001</v>
      </c>
      <c r="H1376">
        <v>2.4410820000000002</v>
      </c>
      <c r="I1376">
        <v>81.637900000000002</v>
      </c>
      <c r="J1376">
        <v>-3.8988099999999998E-2</v>
      </c>
      <c r="K1376">
        <v>0.27979520000000002</v>
      </c>
      <c r="L1376">
        <v>0.50058349999999996</v>
      </c>
      <c r="M1376">
        <v>0.72137189999999995</v>
      </c>
      <c r="N1376">
        <v>1.0401549999999999</v>
      </c>
      <c r="O1376">
        <v>12331</v>
      </c>
      <c r="P1376" t="s">
        <v>60</v>
      </c>
      <c r="Q1376" t="s">
        <v>58</v>
      </c>
    </row>
    <row r="1377" spans="1:17" x14ac:dyDescent="0.25">
      <c r="A1377" t="s">
        <v>29</v>
      </c>
      <c r="B1377" t="s">
        <v>38</v>
      </c>
      <c r="C1377" t="s">
        <v>49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1.659036</v>
      </c>
      <c r="H1377">
        <v>2.0870120000000001</v>
      </c>
      <c r="I1377">
        <v>81.637900000000002</v>
      </c>
      <c r="J1377">
        <v>-3.3333099999999997E-2</v>
      </c>
      <c r="K1377">
        <v>0.23921200000000001</v>
      </c>
      <c r="L1377">
        <v>0.42797580000000002</v>
      </c>
      <c r="M1377">
        <v>0.6167397</v>
      </c>
      <c r="N1377">
        <v>0.88928459999999998</v>
      </c>
      <c r="O1377">
        <v>12331</v>
      </c>
      <c r="P1377" t="s">
        <v>60</v>
      </c>
      <c r="Q1377" t="s">
        <v>58</v>
      </c>
    </row>
    <row r="1378" spans="1:17" x14ac:dyDescent="0.25">
      <c r="A1378" t="s">
        <v>43</v>
      </c>
      <c r="B1378" t="s">
        <v>38</v>
      </c>
      <c r="C1378" t="s">
        <v>49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23.928280000000001</v>
      </c>
      <c r="H1378">
        <v>30.10098</v>
      </c>
      <c r="I1378">
        <v>81.637900000000002</v>
      </c>
      <c r="J1378">
        <v>-0.48076289999999999</v>
      </c>
      <c r="K1378">
        <v>3.4501539999999999</v>
      </c>
      <c r="L1378">
        <v>6.172695</v>
      </c>
      <c r="M1378">
        <v>8.8952360000000006</v>
      </c>
      <c r="N1378">
        <v>12.82615</v>
      </c>
      <c r="O1378">
        <v>12331</v>
      </c>
      <c r="P1378" t="s">
        <v>60</v>
      </c>
      <c r="Q1378" t="s">
        <v>58</v>
      </c>
    </row>
    <row r="1379" spans="1:17" x14ac:dyDescent="0.25">
      <c r="A1379" t="s">
        <v>30</v>
      </c>
      <c r="B1379" t="s">
        <v>38</v>
      </c>
      <c r="C1379" t="s">
        <v>49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0.37517929999999999</v>
      </c>
      <c r="H1379">
        <v>0.49734709999999999</v>
      </c>
      <c r="I1379">
        <v>81.319900000000004</v>
      </c>
      <c r="J1379">
        <v>1.5425100000000001E-2</v>
      </c>
      <c r="K1379">
        <v>7.8489500000000004E-2</v>
      </c>
      <c r="L1379">
        <v>0.12216779999999999</v>
      </c>
      <c r="M1379">
        <v>0.16584599999999999</v>
      </c>
      <c r="N1379">
        <v>0.22891049999999999</v>
      </c>
      <c r="O1379">
        <v>23026</v>
      </c>
      <c r="P1379" t="s">
        <v>60</v>
      </c>
      <c r="Q1379" t="s">
        <v>58</v>
      </c>
    </row>
    <row r="1380" spans="1:17" x14ac:dyDescent="0.25">
      <c r="A1380" t="s">
        <v>28</v>
      </c>
      <c r="B1380" t="s">
        <v>38</v>
      </c>
      <c r="C1380" t="s">
        <v>49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1.6057060000000001</v>
      </c>
      <c r="H1380">
        <v>2.1285639999999999</v>
      </c>
      <c r="I1380">
        <v>81.319900000000004</v>
      </c>
      <c r="J1380">
        <v>6.6016900000000003E-2</v>
      </c>
      <c r="K1380">
        <v>0.33592240000000001</v>
      </c>
      <c r="L1380">
        <v>0.52285809999999999</v>
      </c>
      <c r="M1380">
        <v>0.70979380000000003</v>
      </c>
      <c r="N1380">
        <v>0.97969919999999999</v>
      </c>
      <c r="O1380">
        <v>23026</v>
      </c>
      <c r="P1380" t="s">
        <v>60</v>
      </c>
      <c r="Q1380" t="s">
        <v>58</v>
      </c>
    </row>
    <row r="1381" spans="1:17" x14ac:dyDescent="0.25">
      <c r="A1381" t="s">
        <v>29</v>
      </c>
      <c r="B1381" t="s">
        <v>38</v>
      </c>
      <c r="C1381" t="s">
        <v>49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1.3382430000000001</v>
      </c>
      <c r="H1381">
        <v>1.7740089999999999</v>
      </c>
      <c r="I1381">
        <v>81.319900000000004</v>
      </c>
      <c r="J1381">
        <v>5.50205E-2</v>
      </c>
      <c r="K1381">
        <v>0.27996769999999999</v>
      </c>
      <c r="L1381">
        <v>0.43576549999999997</v>
      </c>
      <c r="M1381">
        <v>0.59156330000000001</v>
      </c>
      <c r="N1381">
        <v>0.81651059999999998</v>
      </c>
      <c r="O1381">
        <v>23026</v>
      </c>
      <c r="P1381" t="s">
        <v>60</v>
      </c>
      <c r="Q1381" t="s">
        <v>58</v>
      </c>
    </row>
    <row r="1382" spans="1:17" x14ac:dyDescent="0.25">
      <c r="A1382" t="s">
        <v>43</v>
      </c>
      <c r="B1382" t="s">
        <v>38</v>
      </c>
      <c r="C1382" t="s">
        <v>49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36.97298</v>
      </c>
      <c r="H1382">
        <v>49.012309999999999</v>
      </c>
      <c r="I1382">
        <v>81.319900000000004</v>
      </c>
      <c r="J1382">
        <v>1.520105</v>
      </c>
      <c r="K1382">
        <v>7.7349490000000003</v>
      </c>
      <c r="L1382">
        <v>12.03933</v>
      </c>
      <c r="M1382">
        <v>16.343710000000002</v>
      </c>
      <c r="N1382">
        <v>22.55855</v>
      </c>
      <c r="O1382">
        <v>23026</v>
      </c>
      <c r="P1382" t="s">
        <v>60</v>
      </c>
      <c r="Q1382" t="s">
        <v>58</v>
      </c>
    </row>
    <row r="1383" spans="1:17" x14ac:dyDescent="0.25">
      <c r="A1383" t="s">
        <v>30</v>
      </c>
      <c r="B1383" t="s">
        <v>38</v>
      </c>
      <c r="C1383" t="s">
        <v>50</v>
      </c>
      <c r="D1383" t="s">
        <v>59</v>
      </c>
      <c r="E1383">
        <v>17</v>
      </c>
      <c r="F1383" t="str">
        <f t="shared" si="21"/>
        <v>Average Per Ton1-in-10June Monthly System Peak Day100% Cycling17</v>
      </c>
      <c r="G1383">
        <v>0.25899489999999997</v>
      </c>
      <c r="H1383">
        <v>0.3726912</v>
      </c>
      <c r="I1383">
        <v>84.837000000000003</v>
      </c>
      <c r="J1383">
        <v>3.4027599999999998E-2</v>
      </c>
      <c r="K1383">
        <v>8.1096500000000002E-2</v>
      </c>
      <c r="L1383">
        <v>0.1136964</v>
      </c>
      <c r="M1383">
        <v>0.14629619999999999</v>
      </c>
      <c r="N1383">
        <v>0.19336519999999999</v>
      </c>
      <c r="O1383">
        <v>10695</v>
      </c>
      <c r="P1383" t="s">
        <v>60</v>
      </c>
      <c r="Q1383" t="s">
        <v>58</v>
      </c>
    </row>
    <row r="1384" spans="1:17" x14ac:dyDescent="0.25">
      <c r="A1384" t="s">
        <v>28</v>
      </c>
      <c r="B1384" t="s">
        <v>38</v>
      </c>
      <c r="C1384" t="s">
        <v>50</v>
      </c>
      <c r="D1384" t="s">
        <v>59</v>
      </c>
      <c r="E1384">
        <v>17</v>
      </c>
      <c r="F1384" t="str">
        <f t="shared" si="21"/>
        <v>Average Per Premise1-in-10June Monthly System Peak Day100% Cycling17</v>
      </c>
      <c r="G1384">
        <v>1.1607209999999999</v>
      </c>
      <c r="H1384">
        <v>1.6702669999999999</v>
      </c>
      <c r="I1384">
        <v>84.837000000000003</v>
      </c>
      <c r="J1384">
        <v>0.1524992</v>
      </c>
      <c r="K1384">
        <v>0.36344520000000002</v>
      </c>
      <c r="L1384">
        <v>0.50954580000000005</v>
      </c>
      <c r="M1384">
        <v>0.65564630000000002</v>
      </c>
      <c r="N1384">
        <v>0.86659229999999998</v>
      </c>
      <c r="O1384">
        <v>10695</v>
      </c>
      <c r="P1384" t="s">
        <v>60</v>
      </c>
      <c r="Q1384" t="s">
        <v>58</v>
      </c>
    </row>
    <row r="1385" spans="1:17" x14ac:dyDescent="0.25">
      <c r="A1385" t="s">
        <v>29</v>
      </c>
      <c r="B1385" t="s">
        <v>38</v>
      </c>
      <c r="C1385" t="s">
        <v>50</v>
      </c>
      <c r="D1385" t="s">
        <v>59</v>
      </c>
      <c r="E1385">
        <v>17</v>
      </c>
      <c r="F1385" t="str">
        <f t="shared" si="21"/>
        <v>Average Per Device1-in-10June Monthly System Peak Day100% Cycling17</v>
      </c>
      <c r="G1385">
        <v>0.94009160000000003</v>
      </c>
      <c r="H1385">
        <v>1.3527830000000001</v>
      </c>
      <c r="I1385">
        <v>84.837000000000003</v>
      </c>
      <c r="J1385">
        <v>0.1235122</v>
      </c>
      <c r="K1385">
        <v>0.2943617</v>
      </c>
      <c r="L1385">
        <v>0.41269159999999999</v>
      </c>
      <c r="M1385">
        <v>0.53102139999999998</v>
      </c>
      <c r="N1385">
        <v>0.70187089999999996</v>
      </c>
      <c r="O1385">
        <v>10695</v>
      </c>
      <c r="P1385" t="s">
        <v>60</v>
      </c>
      <c r="Q1385" t="s">
        <v>58</v>
      </c>
    </row>
    <row r="1386" spans="1:17" x14ac:dyDescent="0.25">
      <c r="A1386" t="s">
        <v>43</v>
      </c>
      <c r="B1386" t="s">
        <v>38</v>
      </c>
      <c r="C1386" t="s">
        <v>50</v>
      </c>
      <c r="D1386" t="s">
        <v>59</v>
      </c>
      <c r="E1386">
        <v>17</v>
      </c>
      <c r="F1386" t="str">
        <f t="shared" si="21"/>
        <v>Aggregate1-in-10June Monthly System Peak Day100% Cycling17</v>
      </c>
      <c r="G1386">
        <v>12.41391</v>
      </c>
      <c r="H1386">
        <v>17.863499999999998</v>
      </c>
      <c r="I1386">
        <v>84.837000000000003</v>
      </c>
      <c r="J1386">
        <v>1.630979</v>
      </c>
      <c r="K1386">
        <v>3.8870469999999999</v>
      </c>
      <c r="L1386">
        <v>5.449592</v>
      </c>
      <c r="M1386">
        <v>7.0121370000000001</v>
      </c>
      <c r="N1386">
        <v>9.268205</v>
      </c>
      <c r="O1386">
        <v>10695</v>
      </c>
      <c r="P1386" t="s">
        <v>60</v>
      </c>
      <c r="Q1386" t="s">
        <v>58</v>
      </c>
    </row>
    <row r="1387" spans="1:17" x14ac:dyDescent="0.25">
      <c r="A1387" t="s">
        <v>30</v>
      </c>
      <c r="B1387" t="s">
        <v>38</v>
      </c>
      <c r="C1387" t="s">
        <v>50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0.4617696</v>
      </c>
      <c r="H1387">
        <v>0.577017</v>
      </c>
      <c r="I1387">
        <v>85.582899999999995</v>
      </c>
      <c r="J1387">
        <v>-1.7790299999999998E-2</v>
      </c>
      <c r="K1387">
        <v>6.0809500000000002E-2</v>
      </c>
      <c r="L1387">
        <v>0.1152475</v>
      </c>
      <c r="M1387">
        <v>0.16968549999999999</v>
      </c>
      <c r="N1387">
        <v>0.24828539999999999</v>
      </c>
      <c r="O1387">
        <v>12331</v>
      </c>
      <c r="P1387" t="s">
        <v>60</v>
      </c>
      <c r="Q1387" t="s">
        <v>58</v>
      </c>
    </row>
    <row r="1388" spans="1:17" x14ac:dyDescent="0.25">
      <c r="A1388" t="s">
        <v>28</v>
      </c>
      <c r="B1388" t="s">
        <v>38</v>
      </c>
      <c r="C1388" t="s">
        <v>50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1.8954759999999999</v>
      </c>
      <c r="H1388">
        <v>2.3685450000000001</v>
      </c>
      <c r="I1388">
        <v>85.582899999999995</v>
      </c>
      <c r="J1388">
        <v>-7.3025999999999994E-2</v>
      </c>
      <c r="K1388">
        <v>0.24961140000000001</v>
      </c>
      <c r="L1388">
        <v>0.47306910000000002</v>
      </c>
      <c r="M1388">
        <v>0.69652670000000005</v>
      </c>
      <c r="N1388">
        <v>1.019164</v>
      </c>
      <c r="O1388">
        <v>12331</v>
      </c>
      <c r="P1388" t="s">
        <v>60</v>
      </c>
      <c r="Q1388" t="s">
        <v>58</v>
      </c>
    </row>
    <row r="1389" spans="1:17" x14ac:dyDescent="0.25">
      <c r="A1389" t="s">
        <v>29</v>
      </c>
      <c r="B1389" t="s">
        <v>38</v>
      </c>
      <c r="C1389" t="s">
        <v>50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1.620544</v>
      </c>
      <c r="H1389">
        <v>2.0249969999999999</v>
      </c>
      <c r="I1389">
        <v>85.582899999999995</v>
      </c>
      <c r="J1389">
        <v>-6.2433799999999998E-2</v>
      </c>
      <c r="K1389">
        <v>0.21340619999999999</v>
      </c>
      <c r="L1389">
        <v>0.40445219999999998</v>
      </c>
      <c r="M1389">
        <v>0.59549819999999998</v>
      </c>
      <c r="N1389">
        <v>0.87133830000000001</v>
      </c>
      <c r="O1389">
        <v>12331</v>
      </c>
      <c r="P1389" t="s">
        <v>60</v>
      </c>
      <c r="Q1389" t="s">
        <v>58</v>
      </c>
    </row>
    <row r="1390" spans="1:17" x14ac:dyDescent="0.25">
      <c r="A1390" t="s">
        <v>43</v>
      </c>
      <c r="B1390" t="s">
        <v>38</v>
      </c>
      <c r="C1390" t="s">
        <v>50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23.37311</v>
      </c>
      <c r="H1390">
        <v>29.206530000000001</v>
      </c>
      <c r="I1390">
        <v>85.582899999999995</v>
      </c>
      <c r="J1390">
        <v>-0.90048340000000004</v>
      </c>
      <c r="K1390">
        <v>3.0779580000000002</v>
      </c>
      <c r="L1390">
        <v>5.8334149999999996</v>
      </c>
      <c r="M1390">
        <v>8.5888709999999993</v>
      </c>
      <c r="N1390">
        <v>12.567310000000001</v>
      </c>
      <c r="O1390">
        <v>12331</v>
      </c>
      <c r="P1390" t="s">
        <v>60</v>
      </c>
      <c r="Q1390" t="s">
        <v>58</v>
      </c>
    </row>
    <row r="1391" spans="1:17" x14ac:dyDescent="0.25">
      <c r="A1391" t="s">
        <v>30</v>
      </c>
      <c r="B1391" t="s">
        <v>38</v>
      </c>
      <c r="C1391" t="s">
        <v>50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0.36758069999999998</v>
      </c>
      <c r="H1391">
        <v>0.48210769999999997</v>
      </c>
      <c r="I1391">
        <v>85.236400000000003</v>
      </c>
      <c r="J1391">
        <v>6.2791000000000001E-3</v>
      </c>
      <c r="K1391">
        <v>7.0232799999999998E-2</v>
      </c>
      <c r="L1391">
        <v>0.114527</v>
      </c>
      <c r="M1391">
        <v>0.1588212</v>
      </c>
      <c r="N1391">
        <v>0.2227749</v>
      </c>
      <c r="O1391">
        <v>23026</v>
      </c>
      <c r="P1391" t="s">
        <v>60</v>
      </c>
      <c r="Q1391" t="s">
        <v>58</v>
      </c>
    </row>
    <row r="1392" spans="1:17" x14ac:dyDescent="0.25">
      <c r="A1392" t="s">
        <v>28</v>
      </c>
      <c r="B1392" t="s">
        <v>38</v>
      </c>
      <c r="C1392" t="s">
        <v>50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1.5731850000000001</v>
      </c>
      <c r="H1392">
        <v>2.063342</v>
      </c>
      <c r="I1392">
        <v>85.236400000000003</v>
      </c>
      <c r="J1392">
        <v>2.6873399999999999E-2</v>
      </c>
      <c r="K1392">
        <v>0.30058499999999999</v>
      </c>
      <c r="L1392">
        <v>0.4901568</v>
      </c>
      <c r="M1392">
        <v>0.67972860000000002</v>
      </c>
      <c r="N1392">
        <v>0.95344010000000001</v>
      </c>
      <c r="O1392">
        <v>23026</v>
      </c>
      <c r="P1392" t="s">
        <v>60</v>
      </c>
      <c r="Q1392" t="s">
        <v>58</v>
      </c>
    </row>
    <row r="1393" spans="1:17" x14ac:dyDescent="0.25">
      <c r="A1393" t="s">
        <v>29</v>
      </c>
      <c r="B1393" t="s">
        <v>38</v>
      </c>
      <c r="C1393" t="s">
        <v>50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1.3111390000000001</v>
      </c>
      <c r="H1393">
        <v>1.719651</v>
      </c>
      <c r="I1393">
        <v>85.236400000000003</v>
      </c>
      <c r="J1393">
        <v>2.23971E-2</v>
      </c>
      <c r="K1393">
        <v>0.25051649999999998</v>
      </c>
      <c r="L1393">
        <v>0.40851130000000002</v>
      </c>
      <c r="M1393">
        <v>0.56650610000000001</v>
      </c>
      <c r="N1393">
        <v>0.79462549999999998</v>
      </c>
      <c r="O1393">
        <v>23026</v>
      </c>
      <c r="P1393" t="s">
        <v>60</v>
      </c>
      <c r="Q1393" t="s">
        <v>58</v>
      </c>
    </row>
    <row r="1394" spans="1:17" x14ac:dyDescent="0.25">
      <c r="A1394" t="s">
        <v>43</v>
      </c>
      <c r="B1394" t="s">
        <v>38</v>
      </c>
      <c r="C1394" t="s">
        <v>50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36.224159999999998</v>
      </c>
      <c r="H1394">
        <v>47.510509999999996</v>
      </c>
      <c r="I1394">
        <v>85.236400000000003</v>
      </c>
      <c r="J1394">
        <v>0.61878699999999998</v>
      </c>
      <c r="K1394">
        <v>6.9212699999999998</v>
      </c>
      <c r="L1394">
        <v>11.286350000000001</v>
      </c>
      <c r="M1394">
        <v>15.65143</v>
      </c>
      <c r="N1394">
        <v>21.95391</v>
      </c>
      <c r="O1394">
        <v>23026</v>
      </c>
      <c r="P1394" t="s">
        <v>60</v>
      </c>
      <c r="Q1394" t="s">
        <v>58</v>
      </c>
    </row>
    <row r="1395" spans="1:17" x14ac:dyDescent="0.25">
      <c r="A1395" t="s">
        <v>30</v>
      </c>
      <c r="B1395" t="s">
        <v>38</v>
      </c>
      <c r="C1395" t="s">
        <v>51</v>
      </c>
      <c r="D1395" t="s">
        <v>59</v>
      </c>
      <c r="E1395">
        <v>17</v>
      </c>
      <c r="F1395" t="str">
        <f t="shared" si="21"/>
        <v>Average Per Ton1-in-10May Monthly System Peak Day100% Cycling17</v>
      </c>
      <c r="G1395">
        <v>0.25961529999999999</v>
      </c>
      <c r="H1395">
        <v>0.37476880000000001</v>
      </c>
      <c r="I1395">
        <v>82.313000000000002</v>
      </c>
      <c r="J1395">
        <v>3.5730900000000003E-2</v>
      </c>
      <c r="K1395">
        <v>8.2654400000000003E-2</v>
      </c>
      <c r="L1395">
        <v>0.11515350000000001</v>
      </c>
      <c r="M1395">
        <v>0.14765249999999999</v>
      </c>
      <c r="N1395">
        <v>0.194576</v>
      </c>
      <c r="O1395">
        <v>10695</v>
      </c>
      <c r="P1395" t="s">
        <v>60</v>
      </c>
      <c r="Q1395" t="s">
        <v>58</v>
      </c>
    </row>
    <row r="1396" spans="1:17" x14ac:dyDescent="0.25">
      <c r="A1396" t="s">
        <v>28</v>
      </c>
      <c r="B1396" t="s">
        <v>38</v>
      </c>
      <c r="C1396" t="s">
        <v>51</v>
      </c>
      <c r="D1396" t="s">
        <v>59</v>
      </c>
      <c r="E1396">
        <v>17</v>
      </c>
      <c r="F1396" t="str">
        <f t="shared" si="21"/>
        <v>Average Per Premise1-in-10May Monthly System Peak Day100% Cycling17</v>
      </c>
      <c r="G1396">
        <v>1.163502</v>
      </c>
      <c r="H1396">
        <v>1.6795770000000001</v>
      </c>
      <c r="I1396">
        <v>82.313000000000002</v>
      </c>
      <c r="J1396">
        <v>0.16013279999999999</v>
      </c>
      <c r="K1396">
        <v>0.3704269</v>
      </c>
      <c r="L1396">
        <v>0.51607590000000003</v>
      </c>
      <c r="M1396">
        <v>0.66172500000000001</v>
      </c>
      <c r="N1396">
        <v>0.87201910000000005</v>
      </c>
      <c r="O1396">
        <v>10695</v>
      </c>
      <c r="P1396" t="s">
        <v>60</v>
      </c>
      <c r="Q1396" t="s">
        <v>58</v>
      </c>
    </row>
    <row r="1397" spans="1:17" x14ac:dyDescent="0.25">
      <c r="A1397" t="s">
        <v>29</v>
      </c>
      <c r="B1397" t="s">
        <v>38</v>
      </c>
      <c r="C1397" t="s">
        <v>51</v>
      </c>
      <c r="D1397" t="s">
        <v>59</v>
      </c>
      <c r="E1397">
        <v>17</v>
      </c>
      <c r="F1397" t="str">
        <f t="shared" si="21"/>
        <v>Average Per Device1-in-10May Monthly System Peak Day100% Cycling17</v>
      </c>
      <c r="G1397">
        <v>0.94234370000000001</v>
      </c>
      <c r="H1397">
        <v>1.3603240000000001</v>
      </c>
      <c r="I1397">
        <v>82.313000000000002</v>
      </c>
      <c r="J1397">
        <v>0.1296949</v>
      </c>
      <c r="K1397">
        <v>0.30001630000000001</v>
      </c>
      <c r="L1397">
        <v>0.41798049999999998</v>
      </c>
      <c r="M1397">
        <v>0.53594459999999999</v>
      </c>
      <c r="N1397">
        <v>0.70626610000000001</v>
      </c>
      <c r="O1397">
        <v>10695</v>
      </c>
      <c r="P1397" t="s">
        <v>60</v>
      </c>
      <c r="Q1397" t="s">
        <v>58</v>
      </c>
    </row>
    <row r="1398" spans="1:17" x14ac:dyDescent="0.25">
      <c r="A1398" t="s">
        <v>43</v>
      </c>
      <c r="B1398" t="s">
        <v>38</v>
      </c>
      <c r="C1398" t="s">
        <v>51</v>
      </c>
      <c r="D1398" t="s">
        <v>59</v>
      </c>
      <c r="E1398">
        <v>17</v>
      </c>
      <c r="F1398" t="str">
        <f t="shared" si="21"/>
        <v>Aggregate1-in-10May Monthly System Peak Day100% Cycling17</v>
      </c>
      <c r="G1398">
        <v>12.44365</v>
      </c>
      <c r="H1398">
        <v>17.963080000000001</v>
      </c>
      <c r="I1398">
        <v>82.313000000000002</v>
      </c>
      <c r="J1398">
        <v>1.7126209999999999</v>
      </c>
      <c r="K1398">
        <v>3.961716</v>
      </c>
      <c r="L1398">
        <v>5.5194320000000001</v>
      </c>
      <c r="M1398">
        <v>7.0771490000000004</v>
      </c>
      <c r="N1398">
        <v>9.3262440000000009</v>
      </c>
      <c r="O1398">
        <v>10695</v>
      </c>
      <c r="P1398" t="s">
        <v>60</v>
      </c>
      <c r="Q1398" t="s">
        <v>58</v>
      </c>
    </row>
    <row r="1399" spans="1:17" x14ac:dyDescent="0.25">
      <c r="A1399" t="s">
        <v>30</v>
      </c>
      <c r="B1399" t="s">
        <v>38</v>
      </c>
      <c r="C1399" t="s">
        <v>51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0.46470309999999998</v>
      </c>
      <c r="H1399">
        <v>0.58174340000000002</v>
      </c>
      <c r="I1399">
        <v>82.939700000000002</v>
      </c>
      <c r="J1399">
        <v>-1.55491E-2</v>
      </c>
      <c r="K1399">
        <v>6.2785800000000003E-2</v>
      </c>
      <c r="L1399">
        <v>0.1170403</v>
      </c>
      <c r="M1399">
        <v>0.1712948</v>
      </c>
      <c r="N1399">
        <v>0.24962960000000001</v>
      </c>
      <c r="O1399">
        <v>12331</v>
      </c>
      <c r="P1399" t="s">
        <v>60</v>
      </c>
      <c r="Q1399" t="s">
        <v>58</v>
      </c>
    </row>
    <row r="1400" spans="1:17" x14ac:dyDescent="0.25">
      <c r="A1400" t="s">
        <v>28</v>
      </c>
      <c r="B1400" t="s">
        <v>38</v>
      </c>
      <c r="C1400" t="s">
        <v>51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1.907518</v>
      </c>
      <c r="H1400">
        <v>2.3879459999999999</v>
      </c>
      <c r="I1400">
        <v>82.939700000000002</v>
      </c>
      <c r="J1400">
        <v>-6.3825900000000005E-2</v>
      </c>
      <c r="K1400">
        <v>0.2577238</v>
      </c>
      <c r="L1400">
        <v>0.48042810000000002</v>
      </c>
      <c r="M1400">
        <v>0.70313239999999999</v>
      </c>
      <c r="N1400">
        <v>1.0246820000000001</v>
      </c>
      <c r="O1400">
        <v>12331</v>
      </c>
      <c r="P1400" t="s">
        <v>60</v>
      </c>
      <c r="Q1400" t="s">
        <v>58</v>
      </c>
    </row>
    <row r="1401" spans="1:17" x14ac:dyDescent="0.25">
      <c r="A1401" t="s">
        <v>29</v>
      </c>
      <c r="B1401" t="s">
        <v>38</v>
      </c>
      <c r="C1401" t="s">
        <v>51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1.6308389999999999</v>
      </c>
      <c r="H1401">
        <v>2.0415830000000001</v>
      </c>
      <c r="I1401">
        <v>82.939700000000002</v>
      </c>
      <c r="J1401">
        <v>-5.4568199999999997E-2</v>
      </c>
      <c r="K1401">
        <v>0.22034190000000001</v>
      </c>
      <c r="L1401">
        <v>0.41074379999999999</v>
      </c>
      <c r="M1401">
        <v>0.60114579999999995</v>
      </c>
      <c r="N1401">
        <v>0.8760559</v>
      </c>
      <c r="O1401">
        <v>12331</v>
      </c>
      <c r="P1401" t="s">
        <v>60</v>
      </c>
      <c r="Q1401" t="s">
        <v>58</v>
      </c>
    </row>
    <row r="1402" spans="1:17" x14ac:dyDescent="0.25">
      <c r="A1402" t="s">
        <v>43</v>
      </c>
      <c r="B1402" t="s">
        <v>38</v>
      </c>
      <c r="C1402" t="s">
        <v>51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23.521599999999999</v>
      </c>
      <c r="H1402">
        <v>29.44576</v>
      </c>
      <c r="I1402">
        <v>82.939700000000002</v>
      </c>
      <c r="J1402">
        <v>-0.78703719999999999</v>
      </c>
      <c r="K1402">
        <v>3.1779920000000002</v>
      </c>
      <c r="L1402">
        <v>5.9241590000000004</v>
      </c>
      <c r="M1402">
        <v>8.6703259999999993</v>
      </c>
      <c r="N1402">
        <v>12.635350000000001</v>
      </c>
      <c r="O1402">
        <v>12331</v>
      </c>
      <c r="P1402" t="s">
        <v>60</v>
      </c>
      <c r="Q1402" t="s">
        <v>58</v>
      </c>
    </row>
    <row r="1403" spans="1:17" x14ac:dyDescent="0.25">
      <c r="A1403" t="s">
        <v>30</v>
      </c>
      <c r="B1403" t="s">
        <v>38</v>
      </c>
      <c r="C1403" t="s">
        <v>51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0.36943979999999998</v>
      </c>
      <c r="H1403">
        <v>0.48560370000000003</v>
      </c>
      <c r="I1403">
        <v>82.648600000000002</v>
      </c>
      <c r="J1403">
        <v>8.2705000000000001E-3</v>
      </c>
      <c r="K1403">
        <v>7.2014800000000004E-2</v>
      </c>
      <c r="L1403">
        <v>0.1161639</v>
      </c>
      <c r="M1403">
        <v>0.16031300000000001</v>
      </c>
      <c r="N1403">
        <v>0.22405720000000001</v>
      </c>
      <c r="O1403">
        <v>23026</v>
      </c>
      <c r="P1403" t="s">
        <v>60</v>
      </c>
      <c r="Q1403" t="s">
        <v>58</v>
      </c>
    </row>
    <row r="1404" spans="1:17" x14ac:dyDescent="0.25">
      <c r="A1404" t="s">
        <v>28</v>
      </c>
      <c r="B1404" t="s">
        <v>38</v>
      </c>
      <c r="C1404" t="s">
        <v>51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1.581142</v>
      </c>
      <c r="H1404">
        <v>2.0783040000000002</v>
      </c>
      <c r="I1404">
        <v>82.648600000000002</v>
      </c>
      <c r="J1404">
        <v>3.5396299999999999E-2</v>
      </c>
      <c r="K1404">
        <v>0.30821140000000002</v>
      </c>
      <c r="L1404">
        <v>0.4971622</v>
      </c>
      <c r="M1404">
        <v>0.68611319999999998</v>
      </c>
      <c r="N1404">
        <v>0.95892820000000001</v>
      </c>
      <c r="O1404">
        <v>23026</v>
      </c>
      <c r="P1404" t="s">
        <v>60</v>
      </c>
      <c r="Q1404" t="s">
        <v>58</v>
      </c>
    </row>
    <row r="1405" spans="1:17" x14ac:dyDescent="0.25">
      <c r="A1405" t="s">
        <v>29</v>
      </c>
      <c r="B1405" t="s">
        <v>38</v>
      </c>
      <c r="C1405" t="s">
        <v>51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1.317771</v>
      </c>
      <c r="H1405">
        <v>1.732121</v>
      </c>
      <c r="I1405">
        <v>82.648600000000002</v>
      </c>
      <c r="J1405">
        <v>2.95003E-2</v>
      </c>
      <c r="K1405">
        <v>0.2568725</v>
      </c>
      <c r="L1405">
        <v>0.41434979999999999</v>
      </c>
      <c r="M1405">
        <v>0.57182719999999998</v>
      </c>
      <c r="N1405">
        <v>0.7991994</v>
      </c>
      <c r="O1405">
        <v>23026</v>
      </c>
      <c r="P1405" t="s">
        <v>60</v>
      </c>
      <c r="Q1405" t="s">
        <v>58</v>
      </c>
    </row>
    <row r="1406" spans="1:17" x14ac:dyDescent="0.25">
      <c r="A1406" t="s">
        <v>43</v>
      </c>
      <c r="B1406" t="s">
        <v>38</v>
      </c>
      <c r="C1406" t="s">
        <v>51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36.40737</v>
      </c>
      <c r="H1406">
        <v>47.855029999999999</v>
      </c>
      <c r="I1406">
        <v>82.648600000000002</v>
      </c>
      <c r="J1406">
        <v>0.81503499999999995</v>
      </c>
      <c r="K1406">
        <v>7.0968749999999998</v>
      </c>
      <c r="L1406">
        <v>11.447660000000001</v>
      </c>
      <c r="M1406">
        <v>15.798439999999999</v>
      </c>
      <c r="N1406">
        <v>22.080279999999998</v>
      </c>
      <c r="O1406">
        <v>23026</v>
      </c>
      <c r="P1406" t="s">
        <v>60</v>
      </c>
      <c r="Q1406" t="s">
        <v>58</v>
      </c>
    </row>
    <row r="1407" spans="1:17" x14ac:dyDescent="0.25">
      <c r="A1407" t="s">
        <v>30</v>
      </c>
      <c r="B1407" t="s">
        <v>38</v>
      </c>
      <c r="C1407" t="s">
        <v>52</v>
      </c>
      <c r="D1407" t="s">
        <v>59</v>
      </c>
      <c r="E1407">
        <v>17</v>
      </c>
      <c r="F1407" t="str">
        <f t="shared" si="21"/>
        <v>Average Per Ton1-in-10October Monthly System Peak Day100% Cycling17</v>
      </c>
      <c r="G1407">
        <v>0.26720500000000003</v>
      </c>
      <c r="H1407">
        <v>0.40018219999999999</v>
      </c>
      <c r="I1407">
        <v>83.760999999999996</v>
      </c>
      <c r="J1407">
        <v>5.6204299999999999E-2</v>
      </c>
      <c r="K1407">
        <v>0.10156229999999999</v>
      </c>
      <c r="L1407">
        <v>0.13297719999999999</v>
      </c>
      <c r="M1407">
        <v>0.16439200000000001</v>
      </c>
      <c r="N1407">
        <v>0.20974999999999999</v>
      </c>
      <c r="O1407">
        <v>10695</v>
      </c>
      <c r="P1407" t="s">
        <v>60</v>
      </c>
      <c r="Q1407" t="s">
        <v>58</v>
      </c>
    </row>
    <row r="1408" spans="1:17" x14ac:dyDescent="0.25">
      <c r="A1408" t="s">
        <v>28</v>
      </c>
      <c r="B1408" t="s">
        <v>38</v>
      </c>
      <c r="C1408" t="s">
        <v>52</v>
      </c>
      <c r="D1408" t="s">
        <v>59</v>
      </c>
      <c r="E1408">
        <v>17</v>
      </c>
      <c r="F1408" t="str">
        <f t="shared" si="21"/>
        <v>Average Per Premise1-in-10October Monthly System Peak Day100% Cycling17</v>
      </c>
      <c r="G1408">
        <v>1.197516</v>
      </c>
      <c r="H1408">
        <v>1.793471</v>
      </c>
      <c r="I1408">
        <v>83.760999999999996</v>
      </c>
      <c r="J1408">
        <v>0.25188719999999998</v>
      </c>
      <c r="K1408">
        <v>0.4551654</v>
      </c>
      <c r="L1408">
        <v>0.59595529999999997</v>
      </c>
      <c r="M1408">
        <v>0.73674519999999999</v>
      </c>
      <c r="N1408">
        <v>0.94002339999999995</v>
      </c>
      <c r="O1408">
        <v>10695</v>
      </c>
      <c r="P1408" t="s">
        <v>60</v>
      </c>
      <c r="Q1408" t="s">
        <v>58</v>
      </c>
    </row>
    <row r="1409" spans="1:17" x14ac:dyDescent="0.25">
      <c r="A1409" t="s">
        <v>29</v>
      </c>
      <c r="B1409" t="s">
        <v>38</v>
      </c>
      <c r="C1409" t="s">
        <v>52</v>
      </c>
      <c r="D1409" t="s">
        <v>59</v>
      </c>
      <c r="E1409">
        <v>17</v>
      </c>
      <c r="F1409" t="str">
        <f t="shared" si="21"/>
        <v>Average Per Device1-in-10October Monthly System Peak Day100% Cycling17</v>
      </c>
      <c r="G1409">
        <v>0.96989239999999999</v>
      </c>
      <c r="H1409">
        <v>1.452569</v>
      </c>
      <c r="I1409">
        <v>83.760999999999996</v>
      </c>
      <c r="J1409">
        <v>0.20400860000000001</v>
      </c>
      <c r="K1409">
        <v>0.36864780000000003</v>
      </c>
      <c r="L1409">
        <v>0.48267640000000001</v>
      </c>
      <c r="M1409">
        <v>0.59670500000000004</v>
      </c>
      <c r="N1409">
        <v>0.76134420000000003</v>
      </c>
      <c r="O1409">
        <v>10695</v>
      </c>
      <c r="P1409" t="s">
        <v>60</v>
      </c>
      <c r="Q1409" t="s">
        <v>58</v>
      </c>
    </row>
    <row r="1410" spans="1:17" x14ac:dyDescent="0.25">
      <c r="A1410" t="s">
        <v>43</v>
      </c>
      <c r="B1410" t="s">
        <v>38</v>
      </c>
      <c r="C1410" t="s">
        <v>52</v>
      </c>
      <c r="D1410" t="s">
        <v>59</v>
      </c>
      <c r="E1410">
        <v>17</v>
      </c>
      <c r="F1410" t="str">
        <f t="shared" si="21"/>
        <v>Aggregate1-in-10October Monthly System Peak Day100% Cycling17</v>
      </c>
      <c r="G1410">
        <v>12.80743</v>
      </c>
      <c r="H1410">
        <v>19.181170000000002</v>
      </c>
      <c r="I1410">
        <v>83.760999999999996</v>
      </c>
      <c r="J1410">
        <v>2.6939329999999999</v>
      </c>
      <c r="K1410">
        <v>4.8679940000000004</v>
      </c>
      <c r="L1410">
        <v>6.373742</v>
      </c>
      <c r="M1410">
        <v>7.8794899999999997</v>
      </c>
      <c r="N1410">
        <v>10.05355</v>
      </c>
      <c r="O1410">
        <v>10695</v>
      </c>
      <c r="P1410" t="s">
        <v>60</v>
      </c>
      <c r="Q1410" t="s">
        <v>58</v>
      </c>
    </row>
    <row r="1411" spans="1:17" x14ac:dyDescent="0.25">
      <c r="A1411" t="s">
        <v>30</v>
      </c>
      <c r="B1411" t="s">
        <v>38</v>
      </c>
      <c r="C1411" t="s">
        <v>52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0.48441960000000001</v>
      </c>
      <c r="H1411">
        <v>0.61350939999999998</v>
      </c>
      <c r="I1411">
        <v>84.415099999999995</v>
      </c>
      <c r="J1411">
        <v>-9.3519999999999996E-4</v>
      </c>
      <c r="K1411">
        <v>7.5884599999999997E-2</v>
      </c>
      <c r="L1411">
        <v>0.1290897</v>
      </c>
      <c r="M1411">
        <v>0.18229490000000001</v>
      </c>
      <c r="N1411">
        <v>0.25911469999999998</v>
      </c>
      <c r="O1411">
        <v>12331</v>
      </c>
      <c r="P1411" t="s">
        <v>60</v>
      </c>
      <c r="Q1411" t="s">
        <v>58</v>
      </c>
    </row>
    <row r="1412" spans="1:17" x14ac:dyDescent="0.25">
      <c r="A1412" t="s">
        <v>28</v>
      </c>
      <c r="B1412" t="s">
        <v>38</v>
      </c>
      <c r="C1412" t="s">
        <v>52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1.9884500000000001</v>
      </c>
      <c r="H1412">
        <v>2.5183390000000001</v>
      </c>
      <c r="I1412">
        <v>84.415099999999995</v>
      </c>
      <c r="J1412">
        <v>-3.839E-3</v>
      </c>
      <c r="K1412">
        <v>0.31149159999999998</v>
      </c>
      <c r="L1412">
        <v>0.52988869999999999</v>
      </c>
      <c r="M1412">
        <v>0.7482856</v>
      </c>
      <c r="N1412">
        <v>1.0636159999999999</v>
      </c>
      <c r="O1412">
        <v>12331</v>
      </c>
      <c r="P1412" t="s">
        <v>60</v>
      </c>
      <c r="Q1412" t="s">
        <v>58</v>
      </c>
    </row>
    <row r="1413" spans="1:17" x14ac:dyDescent="0.25">
      <c r="A1413" t="s">
        <v>29</v>
      </c>
      <c r="B1413" t="s">
        <v>38</v>
      </c>
      <c r="C1413" t="s">
        <v>52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1.7000329999999999</v>
      </c>
      <c r="H1413">
        <v>2.1530640000000001</v>
      </c>
      <c r="I1413">
        <v>84.415099999999995</v>
      </c>
      <c r="J1413">
        <v>-3.2821E-3</v>
      </c>
      <c r="K1413">
        <v>0.26631100000000002</v>
      </c>
      <c r="L1413">
        <v>0.4530303</v>
      </c>
      <c r="M1413">
        <v>0.63974969999999998</v>
      </c>
      <c r="N1413">
        <v>0.90934280000000001</v>
      </c>
      <c r="O1413">
        <v>12331</v>
      </c>
      <c r="P1413" t="s">
        <v>60</v>
      </c>
      <c r="Q1413" t="s">
        <v>58</v>
      </c>
    </row>
    <row r="1414" spans="1:17" x14ac:dyDescent="0.25">
      <c r="A1414" t="s">
        <v>43</v>
      </c>
      <c r="B1414" t="s">
        <v>38</v>
      </c>
      <c r="C1414" t="s">
        <v>52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24.519580000000001</v>
      </c>
      <c r="H1414">
        <v>31.053640000000001</v>
      </c>
      <c r="I1414">
        <v>84.415099999999995</v>
      </c>
      <c r="J1414">
        <v>-4.73383E-2</v>
      </c>
      <c r="K1414">
        <v>3.8410030000000002</v>
      </c>
      <c r="L1414">
        <v>6.5340569999999998</v>
      </c>
      <c r="M1414">
        <v>9.2271099999999997</v>
      </c>
      <c r="N1414">
        <v>13.115449999999999</v>
      </c>
      <c r="O1414">
        <v>12331</v>
      </c>
      <c r="P1414" t="s">
        <v>60</v>
      </c>
      <c r="Q1414" t="s">
        <v>58</v>
      </c>
    </row>
    <row r="1415" spans="1:17" x14ac:dyDescent="0.25">
      <c r="A1415" t="s">
        <v>30</v>
      </c>
      <c r="B1415" t="s">
        <v>38</v>
      </c>
      <c r="C1415" t="s">
        <v>52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0.38352340000000001</v>
      </c>
      <c r="H1415">
        <v>0.51441890000000001</v>
      </c>
      <c r="I1415">
        <v>84.1113</v>
      </c>
      <c r="J1415">
        <v>2.56061E-2</v>
      </c>
      <c r="K1415">
        <v>8.7811899999999998E-2</v>
      </c>
      <c r="L1415">
        <v>0.1308954</v>
      </c>
      <c r="M1415">
        <v>0.17397899999999999</v>
      </c>
      <c r="N1415">
        <v>0.2361848</v>
      </c>
      <c r="O1415">
        <v>23026</v>
      </c>
      <c r="P1415" t="s">
        <v>60</v>
      </c>
      <c r="Q1415" t="s">
        <v>58</v>
      </c>
    </row>
    <row r="1416" spans="1:17" x14ac:dyDescent="0.25">
      <c r="A1416" t="s">
        <v>28</v>
      </c>
      <c r="B1416" t="s">
        <v>38</v>
      </c>
      <c r="C1416" t="s">
        <v>52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1.6414169999999999</v>
      </c>
      <c r="H1416">
        <v>2.2016279999999999</v>
      </c>
      <c r="I1416">
        <v>84.1113</v>
      </c>
      <c r="J1416">
        <v>0.1095898</v>
      </c>
      <c r="K1416">
        <v>0.3758204</v>
      </c>
      <c r="L1416">
        <v>0.56021100000000001</v>
      </c>
      <c r="M1416">
        <v>0.74460150000000003</v>
      </c>
      <c r="N1416">
        <v>1.010832</v>
      </c>
      <c r="O1416">
        <v>23026</v>
      </c>
      <c r="P1416" t="s">
        <v>60</v>
      </c>
      <c r="Q1416" t="s">
        <v>58</v>
      </c>
    </row>
    <row r="1417" spans="1:17" x14ac:dyDescent="0.25">
      <c r="A1417" t="s">
        <v>29</v>
      </c>
      <c r="B1417" t="s">
        <v>38</v>
      </c>
      <c r="C1417" t="s">
        <v>52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1.3680060000000001</v>
      </c>
      <c r="H1417">
        <v>1.834903</v>
      </c>
      <c r="I1417">
        <v>84.1113</v>
      </c>
      <c r="J1417">
        <v>9.1335399999999997E-2</v>
      </c>
      <c r="K1417">
        <v>0.31322</v>
      </c>
      <c r="L1417">
        <v>0.46689649999999999</v>
      </c>
      <c r="M1417">
        <v>0.62057309999999999</v>
      </c>
      <c r="N1417">
        <v>0.84245769999999998</v>
      </c>
      <c r="O1417">
        <v>23026</v>
      </c>
      <c r="P1417" t="s">
        <v>60</v>
      </c>
      <c r="Q1417" t="s">
        <v>58</v>
      </c>
    </row>
    <row r="1418" spans="1:17" x14ac:dyDescent="0.25">
      <c r="A1418" t="s">
        <v>43</v>
      </c>
      <c r="B1418" t="s">
        <v>38</v>
      </c>
      <c r="C1418" t="s">
        <v>52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37.795279999999998</v>
      </c>
      <c r="H1418">
        <v>50.694699999999997</v>
      </c>
      <c r="I1418">
        <v>84.1113</v>
      </c>
      <c r="J1418">
        <v>2.523415</v>
      </c>
      <c r="K1418">
        <v>8.6536410000000004</v>
      </c>
      <c r="L1418">
        <v>12.899419999999999</v>
      </c>
      <c r="M1418">
        <v>17.145189999999999</v>
      </c>
      <c r="N1418">
        <v>23.27542</v>
      </c>
      <c r="O1418">
        <v>23026</v>
      </c>
      <c r="P1418" t="s">
        <v>60</v>
      </c>
      <c r="Q1418" t="s">
        <v>58</v>
      </c>
    </row>
    <row r="1419" spans="1:17" x14ac:dyDescent="0.25">
      <c r="A1419" t="s">
        <v>30</v>
      </c>
      <c r="B1419" t="s">
        <v>38</v>
      </c>
      <c r="C1419" t="s">
        <v>53</v>
      </c>
      <c r="D1419" t="s">
        <v>59</v>
      </c>
      <c r="E1419">
        <v>17</v>
      </c>
      <c r="F1419" t="str">
        <f t="shared" si="22"/>
        <v>Average Per Ton1-in-10September Monthly System Peak Day100% Cycling17</v>
      </c>
      <c r="G1419">
        <v>0.30504520000000002</v>
      </c>
      <c r="H1419">
        <v>0.5268872</v>
      </c>
      <c r="I1419">
        <v>92.191299999999998</v>
      </c>
      <c r="J1419">
        <v>0.14679610000000001</v>
      </c>
      <c r="K1419">
        <v>0.19113379999999999</v>
      </c>
      <c r="L1419">
        <v>0.22184190000000001</v>
      </c>
      <c r="M1419">
        <v>0.2525501</v>
      </c>
      <c r="N1419">
        <v>0.29688779999999998</v>
      </c>
      <c r="O1419">
        <v>10695</v>
      </c>
      <c r="P1419" t="s">
        <v>60</v>
      </c>
      <c r="Q1419" t="s">
        <v>58</v>
      </c>
    </row>
    <row r="1420" spans="1:17" x14ac:dyDescent="0.25">
      <c r="A1420" t="s">
        <v>28</v>
      </c>
      <c r="B1420" t="s">
        <v>38</v>
      </c>
      <c r="C1420" t="s">
        <v>53</v>
      </c>
      <c r="D1420" t="s">
        <v>59</v>
      </c>
      <c r="E1420">
        <v>17</v>
      </c>
      <c r="F1420" t="str">
        <f t="shared" si="22"/>
        <v>Average Per Premise1-in-10September Monthly System Peak Day100% Cycling17</v>
      </c>
      <c r="G1420">
        <v>1.367102</v>
      </c>
      <c r="H1420">
        <v>2.3613170000000001</v>
      </c>
      <c r="I1420">
        <v>92.191299999999998</v>
      </c>
      <c r="J1420">
        <v>0.65788659999999999</v>
      </c>
      <c r="K1420">
        <v>0.85659209999999997</v>
      </c>
      <c r="L1420">
        <v>0.99421490000000001</v>
      </c>
      <c r="M1420">
        <v>1.1318379999999999</v>
      </c>
      <c r="N1420">
        <v>1.330543</v>
      </c>
      <c r="O1420">
        <v>10695</v>
      </c>
      <c r="P1420" t="s">
        <v>60</v>
      </c>
      <c r="Q1420" t="s">
        <v>58</v>
      </c>
    </row>
    <row r="1421" spans="1:17" x14ac:dyDescent="0.25">
      <c r="A1421" t="s">
        <v>29</v>
      </c>
      <c r="B1421" t="s">
        <v>38</v>
      </c>
      <c r="C1421" t="s">
        <v>53</v>
      </c>
      <c r="D1421" t="s">
        <v>59</v>
      </c>
      <c r="E1421">
        <v>17</v>
      </c>
      <c r="F1421" t="str">
        <f t="shared" si="22"/>
        <v>Average Per Device1-in-10September Monthly System Peak Day100% Cycling17</v>
      </c>
      <c r="G1421">
        <v>1.1072439999999999</v>
      </c>
      <c r="H1421">
        <v>1.912479</v>
      </c>
      <c r="I1421">
        <v>92.191299999999998</v>
      </c>
      <c r="J1421">
        <v>0.53283590000000003</v>
      </c>
      <c r="K1421">
        <v>0.69377149999999999</v>
      </c>
      <c r="L1421">
        <v>0.80523500000000003</v>
      </c>
      <c r="M1421">
        <v>0.91669849999999997</v>
      </c>
      <c r="N1421">
        <v>1.077634</v>
      </c>
      <c r="O1421">
        <v>10695</v>
      </c>
      <c r="P1421" t="s">
        <v>60</v>
      </c>
      <c r="Q1421" t="s">
        <v>58</v>
      </c>
    </row>
    <row r="1422" spans="1:17" x14ac:dyDescent="0.25">
      <c r="A1422" t="s">
        <v>43</v>
      </c>
      <c r="B1422" t="s">
        <v>38</v>
      </c>
      <c r="C1422" t="s">
        <v>53</v>
      </c>
      <c r="D1422" t="s">
        <v>59</v>
      </c>
      <c r="E1422">
        <v>17</v>
      </c>
      <c r="F1422" t="str">
        <f t="shared" si="22"/>
        <v>Aggregate1-in-10September Monthly System Peak Day100% Cycling17</v>
      </c>
      <c r="G1422">
        <v>14.62115</v>
      </c>
      <c r="H1422">
        <v>25.254280000000001</v>
      </c>
      <c r="I1422">
        <v>92.191299999999998</v>
      </c>
      <c r="J1422">
        <v>7.036098</v>
      </c>
      <c r="K1422">
        <v>9.1612530000000003</v>
      </c>
      <c r="L1422">
        <v>10.63313</v>
      </c>
      <c r="M1422">
        <v>12.105</v>
      </c>
      <c r="N1422">
        <v>14.23016</v>
      </c>
      <c r="O1422">
        <v>10695</v>
      </c>
      <c r="P1422" t="s">
        <v>60</v>
      </c>
      <c r="Q1422" t="s">
        <v>58</v>
      </c>
    </row>
    <row r="1423" spans="1:17" x14ac:dyDescent="0.25">
      <c r="A1423" t="s">
        <v>30</v>
      </c>
      <c r="B1423" t="s">
        <v>38</v>
      </c>
      <c r="C1423" t="s">
        <v>53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0.59969930000000005</v>
      </c>
      <c r="H1423">
        <v>0.79923999999999995</v>
      </c>
      <c r="I1423">
        <v>93.146100000000004</v>
      </c>
      <c r="J1423">
        <v>6.7613300000000001E-2</v>
      </c>
      <c r="K1423">
        <v>0.14555709999999999</v>
      </c>
      <c r="L1423">
        <v>0.19954069999999999</v>
      </c>
      <c r="M1423">
        <v>0.25352429999999998</v>
      </c>
      <c r="N1423">
        <v>0.33146809999999999</v>
      </c>
      <c r="O1423">
        <v>12331</v>
      </c>
      <c r="P1423" t="s">
        <v>60</v>
      </c>
      <c r="Q1423" t="s">
        <v>58</v>
      </c>
    </row>
    <row r="1424" spans="1:17" x14ac:dyDescent="0.25">
      <c r="A1424" t="s">
        <v>28</v>
      </c>
      <c r="B1424" t="s">
        <v>38</v>
      </c>
      <c r="C1424" t="s">
        <v>53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2.4616509999999998</v>
      </c>
      <c r="H1424">
        <v>3.2807279999999999</v>
      </c>
      <c r="I1424">
        <v>93.146100000000004</v>
      </c>
      <c r="J1424">
        <v>0.2775398</v>
      </c>
      <c r="K1424">
        <v>0.59748420000000002</v>
      </c>
      <c r="L1424">
        <v>0.81907669999999999</v>
      </c>
      <c r="M1424">
        <v>1.0406690000000001</v>
      </c>
      <c r="N1424">
        <v>1.3606130000000001</v>
      </c>
      <c r="O1424">
        <v>12331</v>
      </c>
      <c r="P1424" t="s">
        <v>60</v>
      </c>
      <c r="Q1424" t="s">
        <v>58</v>
      </c>
    </row>
    <row r="1425" spans="1:17" x14ac:dyDescent="0.25">
      <c r="A1425" t="s">
        <v>29</v>
      </c>
      <c r="B1425" t="s">
        <v>38</v>
      </c>
      <c r="C1425" t="s">
        <v>53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2.1045980000000002</v>
      </c>
      <c r="H1425">
        <v>2.8048709999999999</v>
      </c>
      <c r="I1425">
        <v>93.146100000000004</v>
      </c>
      <c r="J1425">
        <v>0.23728369999999999</v>
      </c>
      <c r="K1425">
        <v>0.51082139999999998</v>
      </c>
      <c r="L1425">
        <v>0.70027280000000003</v>
      </c>
      <c r="M1425">
        <v>0.88972399999999996</v>
      </c>
      <c r="N1425">
        <v>1.163262</v>
      </c>
      <c r="O1425">
        <v>12331</v>
      </c>
      <c r="P1425" t="s">
        <v>60</v>
      </c>
      <c r="Q1425" t="s">
        <v>58</v>
      </c>
    </row>
    <row r="1426" spans="1:17" x14ac:dyDescent="0.25">
      <c r="A1426" t="s">
        <v>43</v>
      </c>
      <c r="B1426" t="s">
        <v>38</v>
      </c>
      <c r="C1426" t="s">
        <v>53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30.354620000000001</v>
      </c>
      <c r="H1426">
        <v>40.454650000000001</v>
      </c>
      <c r="I1426">
        <v>93.146100000000004</v>
      </c>
      <c r="J1426">
        <v>3.4223430000000001</v>
      </c>
      <c r="K1426">
        <v>7.3675769999999998</v>
      </c>
      <c r="L1426">
        <v>10.10003</v>
      </c>
      <c r="M1426">
        <v>12.83249</v>
      </c>
      <c r="N1426">
        <v>16.777719999999999</v>
      </c>
      <c r="O1426">
        <v>12331</v>
      </c>
      <c r="P1426" t="s">
        <v>60</v>
      </c>
      <c r="Q1426" t="s">
        <v>58</v>
      </c>
    </row>
    <row r="1427" spans="1:17" x14ac:dyDescent="0.25">
      <c r="A1427" t="s">
        <v>30</v>
      </c>
      <c r="B1427" t="s">
        <v>38</v>
      </c>
      <c r="C1427" t="s">
        <v>53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0.46283249999999998</v>
      </c>
      <c r="H1427">
        <v>0.67273210000000006</v>
      </c>
      <c r="I1427">
        <v>92.702600000000004</v>
      </c>
      <c r="J1427">
        <v>0.10439370000000001</v>
      </c>
      <c r="K1427">
        <v>0.1667275</v>
      </c>
      <c r="L1427">
        <v>0.20989959999999999</v>
      </c>
      <c r="M1427">
        <v>0.25307180000000001</v>
      </c>
      <c r="N1427">
        <v>0.31540560000000001</v>
      </c>
      <c r="O1427">
        <v>23026</v>
      </c>
      <c r="P1427" t="s">
        <v>60</v>
      </c>
      <c r="Q1427" t="s">
        <v>58</v>
      </c>
    </row>
    <row r="1428" spans="1:17" x14ac:dyDescent="0.25">
      <c r="A1428" t="s">
        <v>28</v>
      </c>
      <c r="B1428" t="s">
        <v>38</v>
      </c>
      <c r="C1428" t="s">
        <v>53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1.980847</v>
      </c>
      <c r="H1428">
        <v>2.8791829999999998</v>
      </c>
      <c r="I1428">
        <v>92.702600000000004</v>
      </c>
      <c r="J1428">
        <v>0.44678790000000002</v>
      </c>
      <c r="K1428">
        <v>0.71356620000000004</v>
      </c>
      <c r="L1428">
        <v>0.89833609999999997</v>
      </c>
      <c r="M1428">
        <v>1.0831059999999999</v>
      </c>
      <c r="N1428">
        <v>1.3498840000000001</v>
      </c>
      <c r="O1428">
        <v>23026</v>
      </c>
      <c r="P1428" t="s">
        <v>60</v>
      </c>
      <c r="Q1428" t="s">
        <v>58</v>
      </c>
    </row>
    <row r="1429" spans="1:17" x14ac:dyDescent="0.25">
      <c r="A1429" t="s">
        <v>29</v>
      </c>
      <c r="B1429" t="s">
        <v>38</v>
      </c>
      <c r="C1429" t="s">
        <v>53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1.6508970000000001</v>
      </c>
      <c r="H1429">
        <v>2.399597</v>
      </c>
      <c r="I1429">
        <v>92.702600000000004</v>
      </c>
      <c r="J1429">
        <v>0.37236639999999999</v>
      </c>
      <c r="K1429">
        <v>0.5947074</v>
      </c>
      <c r="L1429">
        <v>0.74870009999999998</v>
      </c>
      <c r="M1429">
        <v>0.90269259999999996</v>
      </c>
      <c r="N1429">
        <v>1.1250340000000001</v>
      </c>
      <c r="O1429">
        <v>23026</v>
      </c>
      <c r="P1429" t="s">
        <v>60</v>
      </c>
      <c r="Q1429" t="s">
        <v>58</v>
      </c>
    </row>
    <row r="1430" spans="1:17" x14ac:dyDescent="0.25">
      <c r="A1430" t="s">
        <v>43</v>
      </c>
      <c r="B1430" t="s">
        <v>38</v>
      </c>
      <c r="C1430" t="s">
        <v>53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45.610979999999998</v>
      </c>
      <c r="H1430">
        <v>66.29607</v>
      </c>
      <c r="I1430">
        <v>92.702600000000004</v>
      </c>
      <c r="J1430">
        <v>10.287739999999999</v>
      </c>
      <c r="K1430">
        <v>16.430579999999999</v>
      </c>
      <c r="L1430">
        <v>20.685089999999999</v>
      </c>
      <c r="M1430">
        <v>24.939589999999999</v>
      </c>
      <c r="N1430">
        <v>31.082429999999999</v>
      </c>
      <c r="O1430">
        <v>23026</v>
      </c>
      <c r="P1430" t="s">
        <v>60</v>
      </c>
      <c r="Q1430" t="s">
        <v>58</v>
      </c>
    </row>
    <row r="1431" spans="1:17" x14ac:dyDescent="0.25">
      <c r="A1431" t="s">
        <v>30</v>
      </c>
      <c r="B1431" t="s">
        <v>38</v>
      </c>
      <c r="C1431" t="s">
        <v>48</v>
      </c>
      <c r="D1431" t="s">
        <v>59</v>
      </c>
      <c r="E1431">
        <v>18</v>
      </c>
      <c r="F1431" t="str">
        <f t="shared" si="22"/>
        <v>Average Per Ton1-in-10August Monthly System Peak Day100% Cycling18</v>
      </c>
      <c r="G1431">
        <v>0.29989779999999999</v>
      </c>
      <c r="H1431">
        <v>0.44984469999999999</v>
      </c>
      <c r="I1431">
        <v>86.493300000000005</v>
      </c>
      <c r="J1431">
        <v>8.0927100000000002E-2</v>
      </c>
      <c r="K1431">
        <v>0.1217046</v>
      </c>
      <c r="L1431">
        <v>0.14994689999999999</v>
      </c>
      <c r="M1431">
        <v>0.17818919999999999</v>
      </c>
      <c r="N1431">
        <v>0.21896660000000001</v>
      </c>
      <c r="O1431">
        <v>10695</v>
      </c>
      <c r="P1431" t="s">
        <v>60</v>
      </c>
      <c r="Q1431" t="s">
        <v>58</v>
      </c>
    </row>
    <row r="1432" spans="1:17" x14ac:dyDescent="0.25">
      <c r="A1432" t="s">
        <v>28</v>
      </c>
      <c r="B1432" t="s">
        <v>38</v>
      </c>
      <c r="C1432" t="s">
        <v>48</v>
      </c>
      <c r="D1432" t="s">
        <v>59</v>
      </c>
      <c r="E1432">
        <v>18</v>
      </c>
      <c r="F1432" t="str">
        <f t="shared" si="22"/>
        <v>Average Per Premise1-in-10August Monthly System Peak Day100% Cycling18</v>
      </c>
      <c r="G1432">
        <v>1.344033</v>
      </c>
      <c r="H1432">
        <v>2.016041</v>
      </c>
      <c r="I1432">
        <v>86.493300000000005</v>
      </c>
      <c r="J1432">
        <v>0.36268590000000001</v>
      </c>
      <c r="K1432">
        <v>0.54543560000000002</v>
      </c>
      <c r="L1432">
        <v>0.67200740000000003</v>
      </c>
      <c r="M1432">
        <v>0.79857929999999999</v>
      </c>
      <c r="N1432">
        <v>0.98132889999999995</v>
      </c>
      <c r="O1432">
        <v>10695</v>
      </c>
      <c r="P1432" t="s">
        <v>60</v>
      </c>
      <c r="Q1432" t="s">
        <v>58</v>
      </c>
    </row>
    <row r="1433" spans="1:17" x14ac:dyDescent="0.25">
      <c r="A1433" t="s">
        <v>29</v>
      </c>
      <c r="B1433" t="s">
        <v>38</v>
      </c>
      <c r="C1433" t="s">
        <v>48</v>
      </c>
      <c r="D1433" t="s">
        <v>59</v>
      </c>
      <c r="E1433">
        <v>18</v>
      </c>
      <c r="F1433" t="str">
        <f t="shared" si="22"/>
        <v>Average Per Device1-in-10August Monthly System Peak Day100% Cycling18</v>
      </c>
      <c r="G1433">
        <v>1.08856</v>
      </c>
      <c r="H1433">
        <v>1.6328320000000001</v>
      </c>
      <c r="I1433">
        <v>86.493300000000005</v>
      </c>
      <c r="J1433">
        <v>0.29374670000000003</v>
      </c>
      <c r="K1433">
        <v>0.44175940000000002</v>
      </c>
      <c r="L1433">
        <v>0.5442726</v>
      </c>
      <c r="M1433">
        <v>0.64678570000000002</v>
      </c>
      <c r="N1433">
        <v>0.79479840000000002</v>
      </c>
      <c r="O1433">
        <v>10695</v>
      </c>
      <c r="P1433" t="s">
        <v>60</v>
      </c>
      <c r="Q1433" t="s">
        <v>58</v>
      </c>
    </row>
    <row r="1434" spans="1:17" x14ac:dyDescent="0.25">
      <c r="A1434" t="s">
        <v>43</v>
      </c>
      <c r="B1434" t="s">
        <v>38</v>
      </c>
      <c r="C1434" t="s">
        <v>48</v>
      </c>
      <c r="D1434" t="s">
        <v>59</v>
      </c>
      <c r="E1434">
        <v>18</v>
      </c>
      <c r="F1434" t="str">
        <f t="shared" si="22"/>
        <v>Aggregate1-in-10August Monthly System Peak Day100% Cycling18</v>
      </c>
      <c r="G1434">
        <v>14.37443</v>
      </c>
      <c r="H1434">
        <v>21.56155</v>
      </c>
      <c r="I1434">
        <v>86.493300000000005</v>
      </c>
      <c r="J1434">
        <v>3.8789250000000002</v>
      </c>
      <c r="K1434">
        <v>5.8334330000000003</v>
      </c>
      <c r="L1434">
        <v>7.187119</v>
      </c>
      <c r="M1434">
        <v>8.5408050000000006</v>
      </c>
      <c r="N1434">
        <v>10.49531</v>
      </c>
      <c r="O1434">
        <v>10695</v>
      </c>
      <c r="P1434" t="s">
        <v>60</v>
      </c>
      <c r="Q1434" t="s">
        <v>58</v>
      </c>
    </row>
    <row r="1435" spans="1:17" x14ac:dyDescent="0.25">
      <c r="A1435" t="s">
        <v>30</v>
      </c>
      <c r="B1435" t="s">
        <v>38</v>
      </c>
      <c r="C1435" t="s">
        <v>48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0.54592499999999999</v>
      </c>
      <c r="H1435">
        <v>0.67947670000000004</v>
      </c>
      <c r="I1435">
        <v>87.420699999999997</v>
      </c>
      <c r="J1435">
        <v>2.1175800000000002E-2</v>
      </c>
      <c r="K1435">
        <v>8.7568400000000005E-2</v>
      </c>
      <c r="L1435">
        <v>0.1335517</v>
      </c>
      <c r="M1435">
        <v>0.179535</v>
      </c>
      <c r="N1435">
        <v>0.2459276</v>
      </c>
      <c r="O1435">
        <v>12331</v>
      </c>
      <c r="P1435" t="s">
        <v>60</v>
      </c>
      <c r="Q1435" t="s">
        <v>58</v>
      </c>
    </row>
    <row r="1436" spans="1:17" x14ac:dyDescent="0.25">
      <c r="A1436" t="s">
        <v>28</v>
      </c>
      <c r="B1436" t="s">
        <v>38</v>
      </c>
      <c r="C1436" t="s">
        <v>48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2.2409180000000002</v>
      </c>
      <c r="H1436">
        <v>2.7891219999999999</v>
      </c>
      <c r="I1436">
        <v>87.420699999999997</v>
      </c>
      <c r="J1436">
        <v>8.6922399999999997E-2</v>
      </c>
      <c r="K1436">
        <v>0.35945139999999998</v>
      </c>
      <c r="L1436">
        <v>0.54820420000000003</v>
      </c>
      <c r="M1436">
        <v>0.73695690000000003</v>
      </c>
      <c r="N1436">
        <v>1.0094860000000001</v>
      </c>
      <c r="O1436">
        <v>12331</v>
      </c>
      <c r="P1436" t="s">
        <v>60</v>
      </c>
      <c r="Q1436" t="s">
        <v>58</v>
      </c>
    </row>
    <row r="1437" spans="1:17" x14ac:dyDescent="0.25">
      <c r="A1437" t="s">
        <v>29</v>
      </c>
      <c r="B1437" t="s">
        <v>38</v>
      </c>
      <c r="C1437" t="s">
        <v>48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1.9158820000000001</v>
      </c>
      <c r="H1437">
        <v>2.3845710000000002</v>
      </c>
      <c r="I1437">
        <v>87.420699999999997</v>
      </c>
      <c r="J1437">
        <v>7.4314699999999997E-2</v>
      </c>
      <c r="K1437">
        <v>0.30731439999999999</v>
      </c>
      <c r="L1437">
        <v>0.46868929999999998</v>
      </c>
      <c r="M1437">
        <v>0.63006419999999996</v>
      </c>
      <c r="N1437">
        <v>0.86306389999999999</v>
      </c>
      <c r="O1437">
        <v>12331</v>
      </c>
      <c r="P1437" t="s">
        <v>60</v>
      </c>
      <c r="Q1437" t="s">
        <v>58</v>
      </c>
    </row>
    <row r="1438" spans="1:17" x14ac:dyDescent="0.25">
      <c r="A1438" t="s">
        <v>43</v>
      </c>
      <c r="B1438" t="s">
        <v>38</v>
      </c>
      <c r="C1438" t="s">
        <v>48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27.632760000000001</v>
      </c>
      <c r="H1438">
        <v>34.392670000000003</v>
      </c>
      <c r="I1438">
        <v>87.420699999999997</v>
      </c>
      <c r="J1438">
        <v>1.0718399999999999</v>
      </c>
      <c r="K1438">
        <v>4.4323949999999996</v>
      </c>
      <c r="L1438">
        <v>6.759906</v>
      </c>
      <c r="M1438">
        <v>9.0874159999999993</v>
      </c>
      <c r="N1438">
        <v>12.44797</v>
      </c>
      <c r="O1438">
        <v>12331</v>
      </c>
      <c r="P1438" t="s">
        <v>60</v>
      </c>
      <c r="Q1438" t="s">
        <v>58</v>
      </c>
    </row>
    <row r="1439" spans="1:17" x14ac:dyDescent="0.25">
      <c r="A1439" t="s">
        <v>30</v>
      </c>
      <c r="B1439" t="s">
        <v>38</v>
      </c>
      <c r="C1439" t="s">
        <v>48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0.43164540000000001</v>
      </c>
      <c r="H1439">
        <v>0.57281269999999995</v>
      </c>
      <c r="I1439">
        <v>86.989900000000006</v>
      </c>
      <c r="J1439">
        <v>4.8930300000000003E-2</v>
      </c>
      <c r="K1439">
        <v>0.10342460000000001</v>
      </c>
      <c r="L1439">
        <v>0.1411673</v>
      </c>
      <c r="M1439">
        <v>0.17890990000000001</v>
      </c>
      <c r="N1439">
        <v>0.23340420000000001</v>
      </c>
      <c r="O1439">
        <v>23026</v>
      </c>
      <c r="P1439" t="s">
        <v>60</v>
      </c>
      <c r="Q1439" t="s">
        <v>58</v>
      </c>
    </row>
    <row r="1440" spans="1:17" x14ac:dyDescent="0.25">
      <c r="A1440" t="s">
        <v>28</v>
      </c>
      <c r="B1440" t="s">
        <v>38</v>
      </c>
      <c r="C1440" t="s">
        <v>48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1.8473710000000001</v>
      </c>
      <c r="H1440">
        <v>2.4515440000000002</v>
      </c>
      <c r="I1440">
        <v>86.989900000000006</v>
      </c>
      <c r="J1440">
        <v>0.2094135</v>
      </c>
      <c r="K1440">
        <v>0.44264039999999999</v>
      </c>
      <c r="L1440">
        <v>0.60417270000000001</v>
      </c>
      <c r="M1440">
        <v>0.76570499999999997</v>
      </c>
      <c r="N1440">
        <v>0.99893189999999998</v>
      </c>
      <c r="O1440">
        <v>23026</v>
      </c>
      <c r="P1440" t="s">
        <v>60</v>
      </c>
      <c r="Q1440" t="s">
        <v>58</v>
      </c>
    </row>
    <row r="1441" spans="1:17" x14ac:dyDescent="0.25">
      <c r="A1441" t="s">
        <v>29</v>
      </c>
      <c r="B1441" t="s">
        <v>38</v>
      </c>
      <c r="C1441" t="s">
        <v>48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1.5396540000000001</v>
      </c>
      <c r="H1441">
        <v>2.0431900000000001</v>
      </c>
      <c r="I1441">
        <v>86.989900000000006</v>
      </c>
      <c r="J1441">
        <v>0.1745314</v>
      </c>
      <c r="K1441">
        <v>0.36890970000000001</v>
      </c>
      <c r="L1441">
        <v>0.50353559999999997</v>
      </c>
      <c r="M1441">
        <v>0.63816139999999999</v>
      </c>
      <c r="N1441">
        <v>0.83253960000000005</v>
      </c>
      <c r="O1441">
        <v>23026</v>
      </c>
      <c r="P1441" t="s">
        <v>60</v>
      </c>
      <c r="Q1441" t="s">
        <v>58</v>
      </c>
    </row>
    <row r="1442" spans="1:17" x14ac:dyDescent="0.25">
      <c r="A1442" t="s">
        <v>43</v>
      </c>
      <c r="B1442" t="s">
        <v>38</v>
      </c>
      <c r="C1442" t="s">
        <v>48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42.537570000000002</v>
      </c>
      <c r="H1442">
        <v>56.449260000000002</v>
      </c>
      <c r="I1442">
        <v>86.989900000000006</v>
      </c>
      <c r="J1442">
        <v>4.821955</v>
      </c>
      <c r="K1442">
        <v>10.19224</v>
      </c>
      <c r="L1442">
        <v>13.91168</v>
      </c>
      <c r="M1442">
        <v>17.631119999999999</v>
      </c>
      <c r="N1442">
        <v>23.00141</v>
      </c>
      <c r="O1442">
        <v>23026</v>
      </c>
      <c r="P1442" t="s">
        <v>60</v>
      </c>
      <c r="Q1442" t="s">
        <v>58</v>
      </c>
    </row>
    <row r="1443" spans="1:17" x14ac:dyDescent="0.25">
      <c r="A1443" t="s">
        <v>30</v>
      </c>
      <c r="B1443" t="s">
        <v>38</v>
      </c>
      <c r="C1443" t="s">
        <v>37</v>
      </c>
      <c r="D1443" t="s">
        <v>59</v>
      </c>
      <c r="E1443">
        <v>18</v>
      </c>
      <c r="F1443" t="str">
        <f t="shared" si="22"/>
        <v>Average Per Ton1-in-10August Typical Event Day100% Cycling18</v>
      </c>
      <c r="G1443">
        <v>0.29662820000000001</v>
      </c>
      <c r="H1443">
        <v>0.44078220000000001</v>
      </c>
      <c r="I1443">
        <v>85.3887</v>
      </c>
      <c r="J1443">
        <v>7.4729199999999996E-2</v>
      </c>
      <c r="K1443">
        <v>0.1157459</v>
      </c>
      <c r="L1443">
        <v>0.144154</v>
      </c>
      <c r="M1443">
        <v>0.17256199999999999</v>
      </c>
      <c r="N1443">
        <v>0.21357870000000001</v>
      </c>
      <c r="O1443">
        <v>10695</v>
      </c>
      <c r="P1443" t="s">
        <v>60</v>
      </c>
      <c r="Q1443" t="s">
        <v>58</v>
      </c>
    </row>
    <row r="1444" spans="1:17" x14ac:dyDescent="0.25">
      <c r="A1444" t="s">
        <v>28</v>
      </c>
      <c r="B1444" t="s">
        <v>38</v>
      </c>
      <c r="C1444" t="s">
        <v>37</v>
      </c>
      <c r="D1444" t="s">
        <v>59</v>
      </c>
      <c r="E1444">
        <v>18</v>
      </c>
      <c r="F1444" t="str">
        <f t="shared" si="22"/>
        <v>Average Per Premise1-in-10August Typical Event Day100% Cycling18</v>
      </c>
      <c r="G1444">
        <v>1.32938</v>
      </c>
      <c r="H1444">
        <v>1.975425</v>
      </c>
      <c r="I1444">
        <v>85.3887</v>
      </c>
      <c r="J1444">
        <v>0.33490900000000001</v>
      </c>
      <c r="K1444">
        <v>0.51873100000000005</v>
      </c>
      <c r="L1444">
        <v>0.6460456</v>
      </c>
      <c r="M1444">
        <v>0.77336020000000005</v>
      </c>
      <c r="N1444">
        <v>0.95718219999999998</v>
      </c>
      <c r="O1444">
        <v>10695</v>
      </c>
      <c r="P1444" t="s">
        <v>60</v>
      </c>
      <c r="Q1444" t="s">
        <v>58</v>
      </c>
    </row>
    <row r="1445" spans="1:17" x14ac:dyDescent="0.25">
      <c r="A1445" t="s">
        <v>29</v>
      </c>
      <c r="B1445" t="s">
        <v>38</v>
      </c>
      <c r="C1445" t="s">
        <v>37</v>
      </c>
      <c r="D1445" t="s">
        <v>59</v>
      </c>
      <c r="E1445">
        <v>18</v>
      </c>
      <c r="F1445" t="str">
        <f t="shared" si="22"/>
        <v>Average Per Device1-in-10August Typical Event Day100% Cycling18</v>
      </c>
      <c r="G1445">
        <v>1.076692</v>
      </c>
      <c r="H1445">
        <v>1.5999380000000001</v>
      </c>
      <c r="I1445">
        <v>85.3887</v>
      </c>
      <c r="J1445">
        <v>0.27124969999999998</v>
      </c>
      <c r="K1445">
        <v>0.42013089999999997</v>
      </c>
      <c r="L1445">
        <v>0.52324559999999998</v>
      </c>
      <c r="M1445">
        <v>0.62636020000000003</v>
      </c>
      <c r="N1445">
        <v>0.77524150000000003</v>
      </c>
      <c r="O1445">
        <v>10695</v>
      </c>
      <c r="P1445" t="s">
        <v>60</v>
      </c>
      <c r="Q1445" t="s">
        <v>58</v>
      </c>
    </row>
    <row r="1446" spans="1:17" x14ac:dyDescent="0.25">
      <c r="A1446" t="s">
        <v>43</v>
      </c>
      <c r="B1446" t="s">
        <v>38</v>
      </c>
      <c r="C1446" t="s">
        <v>37</v>
      </c>
      <c r="D1446" t="s">
        <v>59</v>
      </c>
      <c r="E1446">
        <v>18</v>
      </c>
      <c r="F1446" t="str">
        <f t="shared" si="22"/>
        <v>Aggregate1-in-10August Typical Event Day100% Cycling18</v>
      </c>
      <c r="G1446">
        <v>14.21772</v>
      </c>
      <c r="H1446">
        <v>21.127179999999999</v>
      </c>
      <c r="I1446">
        <v>85.3887</v>
      </c>
      <c r="J1446">
        <v>3.581852</v>
      </c>
      <c r="K1446">
        <v>5.5478290000000001</v>
      </c>
      <c r="L1446">
        <v>6.9094579999999999</v>
      </c>
      <c r="M1446">
        <v>8.2710869999999996</v>
      </c>
      <c r="N1446">
        <v>10.23706</v>
      </c>
      <c r="O1446">
        <v>10695</v>
      </c>
      <c r="P1446" t="s">
        <v>60</v>
      </c>
      <c r="Q1446" t="s">
        <v>58</v>
      </c>
    </row>
    <row r="1447" spans="1:17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0.53805619999999998</v>
      </c>
      <c r="H1447">
        <v>0.66771429999999998</v>
      </c>
      <c r="I1447">
        <v>86.1404</v>
      </c>
      <c r="J1447">
        <v>1.70394E-2</v>
      </c>
      <c r="K1447">
        <v>8.3575499999999997E-2</v>
      </c>
      <c r="L1447">
        <v>0.1296581</v>
      </c>
      <c r="M1447">
        <v>0.1757407</v>
      </c>
      <c r="N1447">
        <v>0.24227670000000001</v>
      </c>
      <c r="O1447">
        <v>12331</v>
      </c>
      <c r="P1447" t="s">
        <v>60</v>
      </c>
      <c r="Q1447" t="s">
        <v>58</v>
      </c>
    </row>
    <row r="1448" spans="1:17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2.208618</v>
      </c>
      <c r="H1448">
        <v>2.7408399999999999</v>
      </c>
      <c r="I1448">
        <v>86.1404</v>
      </c>
      <c r="J1448">
        <v>6.9943699999999998E-2</v>
      </c>
      <c r="K1448">
        <v>0.34306130000000001</v>
      </c>
      <c r="L1448">
        <v>0.53222179999999997</v>
      </c>
      <c r="M1448">
        <v>0.72138219999999997</v>
      </c>
      <c r="N1448">
        <v>0.99449980000000004</v>
      </c>
      <c r="O1448">
        <v>12331</v>
      </c>
      <c r="P1448" t="s">
        <v>60</v>
      </c>
      <c r="Q1448" t="s">
        <v>58</v>
      </c>
    </row>
    <row r="1449" spans="1:17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1.8882669999999999</v>
      </c>
      <c r="H1449">
        <v>2.3432919999999999</v>
      </c>
      <c r="I1449">
        <v>86.1404</v>
      </c>
      <c r="J1449">
        <v>5.97986E-2</v>
      </c>
      <c r="K1449">
        <v>0.2933016</v>
      </c>
      <c r="L1449">
        <v>0.45502510000000002</v>
      </c>
      <c r="M1449">
        <v>0.61674850000000003</v>
      </c>
      <c r="N1449">
        <v>0.85025150000000005</v>
      </c>
      <c r="O1449">
        <v>12331</v>
      </c>
      <c r="P1449" t="s">
        <v>60</v>
      </c>
      <c r="Q1449" t="s">
        <v>58</v>
      </c>
    </row>
    <row r="1450" spans="1:17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27.234470000000002</v>
      </c>
      <c r="H1450">
        <v>33.7973</v>
      </c>
      <c r="I1450">
        <v>86.1404</v>
      </c>
      <c r="J1450">
        <v>0.86247549999999995</v>
      </c>
      <c r="K1450">
        <v>4.230289</v>
      </c>
      <c r="L1450">
        <v>6.5628270000000004</v>
      </c>
      <c r="M1450">
        <v>8.8953640000000007</v>
      </c>
      <c r="N1450">
        <v>12.26318</v>
      </c>
      <c r="O1450">
        <v>12331</v>
      </c>
      <c r="P1450" t="s">
        <v>60</v>
      </c>
      <c r="Q1450" t="s">
        <v>58</v>
      </c>
    </row>
    <row r="1451" spans="1:17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0.42591289999999998</v>
      </c>
      <c r="H1451">
        <v>0.56230429999999998</v>
      </c>
      <c r="I1451">
        <v>85.791200000000003</v>
      </c>
      <c r="J1451">
        <v>4.3836300000000002E-2</v>
      </c>
      <c r="K1451">
        <v>9.8518599999999998E-2</v>
      </c>
      <c r="L1451">
        <v>0.1363914</v>
      </c>
      <c r="M1451">
        <v>0.17426420000000001</v>
      </c>
      <c r="N1451">
        <v>0.2289465</v>
      </c>
      <c r="O1451">
        <v>23026</v>
      </c>
      <c r="P1451" t="s">
        <v>60</v>
      </c>
      <c r="Q1451" t="s">
        <v>58</v>
      </c>
    </row>
    <row r="1452" spans="1:17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1.822837</v>
      </c>
      <c r="H1452">
        <v>2.4065699999999999</v>
      </c>
      <c r="I1452">
        <v>85.791200000000003</v>
      </c>
      <c r="J1452">
        <v>0.18761230000000001</v>
      </c>
      <c r="K1452">
        <v>0.42164360000000001</v>
      </c>
      <c r="L1452">
        <v>0.5837329</v>
      </c>
      <c r="M1452">
        <v>0.74582219999999999</v>
      </c>
      <c r="N1452">
        <v>0.97985350000000004</v>
      </c>
      <c r="O1452">
        <v>23026</v>
      </c>
      <c r="P1452" t="s">
        <v>60</v>
      </c>
      <c r="Q1452" t="s">
        <v>58</v>
      </c>
    </row>
    <row r="1453" spans="1:17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1.519207</v>
      </c>
      <c r="H1453">
        <v>2.0057070000000001</v>
      </c>
      <c r="I1453">
        <v>85.791200000000003</v>
      </c>
      <c r="J1453">
        <v>0.15636169999999999</v>
      </c>
      <c r="K1453">
        <v>0.35141030000000001</v>
      </c>
      <c r="L1453">
        <v>0.4865004</v>
      </c>
      <c r="M1453">
        <v>0.62159050000000005</v>
      </c>
      <c r="N1453">
        <v>0.81663920000000001</v>
      </c>
      <c r="O1453">
        <v>23026</v>
      </c>
      <c r="P1453" t="s">
        <v>60</v>
      </c>
      <c r="Q1453" t="s">
        <v>58</v>
      </c>
    </row>
    <row r="1454" spans="1:17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41.972650000000002</v>
      </c>
      <c r="H1454">
        <v>55.413690000000003</v>
      </c>
      <c r="I1454">
        <v>85.791200000000003</v>
      </c>
      <c r="J1454">
        <v>4.3199610000000002</v>
      </c>
      <c r="K1454">
        <v>9.7087649999999996</v>
      </c>
      <c r="L1454">
        <v>13.44103</v>
      </c>
      <c r="M1454">
        <v>17.173300000000001</v>
      </c>
      <c r="N1454">
        <v>22.562110000000001</v>
      </c>
      <c r="O1454">
        <v>23026</v>
      </c>
      <c r="P1454" t="s">
        <v>60</v>
      </c>
      <c r="Q1454" t="s">
        <v>58</v>
      </c>
    </row>
    <row r="1455" spans="1:17" x14ac:dyDescent="0.25">
      <c r="A1455" t="s">
        <v>30</v>
      </c>
      <c r="B1455" t="s">
        <v>38</v>
      </c>
      <c r="C1455" t="s">
        <v>49</v>
      </c>
      <c r="D1455" t="s">
        <v>59</v>
      </c>
      <c r="E1455">
        <v>18</v>
      </c>
      <c r="F1455" t="str">
        <f t="shared" si="22"/>
        <v>Average Per Ton1-in-10July Monthly System Peak Day100% Cycling18</v>
      </c>
      <c r="G1455">
        <v>0.27963969999999999</v>
      </c>
      <c r="H1455">
        <v>0.3936943</v>
      </c>
      <c r="I1455">
        <v>79.863699999999994</v>
      </c>
      <c r="J1455">
        <v>4.11411E-2</v>
      </c>
      <c r="K1455">
        <v>8.4219000000000002E-2</v>
      </c>
      <c r="L1455">
        <v>0.11405460000000001</v>
      </c>
      <c r="M1455">
        <v>0.1438903</v>
      </c>
      <c r="N1455">
        <v>0.1869682</v>
      </c>
      <c r="O1455">
        <v>10695</v>
      </c>
      <c r="P1455" t="s">
        <v>60</v>
      </c>
      <c r="Q1455" t="s">
        <v>58</v>
      </c>
    </row>
    <row r="1456" spans="1:17" x14ac:dyDescent="0.25">
      <c r="A1456" t="s">
        <v>28</v>
      </c>
      <c r="B1456" t="s">
        <v>38</v>
      </c>
      <c r="C1456" t="s">
        <v>49</v>
      </c>
      <c r="D1456" t="s">
        <v>59</v>
      </c>
      <c r="E1456">
        <v>18</v>
      </c>
      <c r="F1456" t="str">
        <f t="shared" si="22"/>
        <v>Average Per Premise1-in-10July Monthly System Peak Day100% Cycling18</v>
      </c>
      <c r="G1456">
        <v>1.2532430000000001</v>
      </c>
      <c r="H1456">
        <v>1.7643949999999999</v>
      </c>
      <c r="I1456">
        <v>79.863699999999994</v>
      </c>
      <c r="J1456">
        <v>0.1843793</v>
      </c>
      <c r="K1456">
        <v>0.37743890000000002</v>
      </c>
      <c r="L1456">
        <v>0.51115140000000003</v>
      </c>
      <c r="M1456">
        <v>0.64486390000000005</v>
      </c>
      <c r="N1456">
        <v>0.83792350000000004</v>
      </c>
      <c r="O1456">
        <v>10695</v>
      </c>
      <c r="P1456" t="s">
        <v>60</v>
      </c>
      <c r="Q1456" t="s">
        <v>58</v>
      </c>
    </row>
    <row r="1457" spans="1:17" x14ac:dyDescent="0.25">
      <c r="A1457" t="s">
        <v>29</v>
      </c>
      <c r="B1457" t="s">
        <v>38</v>
      </c>
      <c r="C1457" t="s">
        <v>49</v>
      </c>
      <c r="D1457" t="s">
        <v>59</v>
      </c>
      <c r="E1457">
        <v>18</v>
      </c>
      <c r="F1457" t="str">
        <f t="shared" si="22"/>
        <v>Average Per Device1-in-10July Monthly System Peak Day100% Cycling18</v>
      </c>
      <c r="G1457">
        <v>1.0150269999999999</v>
      </c>
      <c r="H1457">
        <v>1.429019</v>
      </c>
      <c r="I1457">
        <v>79.863699999999994</v>
      </c>
      <c r="J1457">
        <v>0.14933260000000001</v>
      </c>
      <c r="K1457">
        <v>0.30569550000000001</v>
      </c>
      <c r="L1457">
        <v>0.41399200000000003</v>
      </c>
      <c r="M1457">
        <v>0.52228850000000004</v>
      </c>
      <c r="N1457">
        <v>0.67865140000000002</v>
      </c>
      <c r="O1457">
        <v>10695</v>
      </c>
      <c r="P1457" t="s">
        <v>60</v>
      </c>
      <c r="Q1457" t="s">
        <v>58</v>
      </c>
    </row>
    <row r="1458" spans="1:17" x14ac:dyDescent="0.25">
      <c r="A1458" t="s">
        <v>43</v>
      </c>
      <c r="B1458" t="s">
        <v>38</v>
      </c>
      <c r="C1458" t="s">
        <v>49</v>
      </c>
      <c r="D1458" t="s">
        <v>59</v>
      </c>
      <c r="E1458">
        <v>18</v>
      </c>
      <c r="F1458" t="str">
        <f t="shared" si="22"/>
        <v>Aggregate1-in-10July Monthly System Peak Day100% Cycling18</v>
      </c>
      <c r="G1458">
        <v>13.40344</v>
      </c>
      <c r="H1458">
        <v>18.870200000000001</v>
      </c>
      <c r="I1458">
        <v>79.863699999999994</v>
      </c>
      <c r="J1458">
        <v>1.9719370000000001</v>
      </c>
      <c r="K1458">
        <v>4.0367090000000001</v>
      </c>
      <c r="L1458">
        <v>5.4667649999999997</v>
      </c>
      <c r="M1458">
        <v>6.8968189999999998</v>
      </c>
      <c r="N1458">
        <v>8.9615919999999996</v>
      </c>
      <c r="O1458">
        <v>10695</v>
      </c>
      <c r="P1458" t="s">
        <v>60</v>
      </c>
      <c r="Q1458" t="s">
        <v>58</v>
      </c>
    </row>
    <row r="1459" spans="1:17" x14ac:dyDescent="0.25">
      <c r="A1459" t="s">
        <v>30</v>
      </c>
      <c r="B1459" t="s">
        <v>38</v>
      </c>
      <c r="C1459" t="s">
        <v>49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0.49332809999999999</v>
      </c>
      <c r="H1459">
        <v>0.6008542</v>
      </c>
      <c r="I1459">
        <v>80.331599999999995</v>
      </c>
      <c r="J1459">
        <v>-8.3747000000000005E-3</v>
      </c>
      <c r="K1459">
        <v>6.0100399999999998E-2</v>
      </c>
      <c r="L1459">
        <v>0.1075261</v>
      </c>
      <c r="M1459">
        <v>0.1549517</v>
      </c>
      <c r="N1459">
        <v>0.22342680000000001</v>
      </c>
      <c r="O1459">
        <v>12331</v>
      </c>
      <c r="P1459" t="s">
        <v>60</v>
      </c>
      <c r="Q1459" t="s">
        <v>58</v>
      </c>
    </row>
    <row r="1460" spans="1:17" x14ac:dyDescent="0.25">
      <c r="A1460" t="s">
        <v>28</v>
      </c>
      <c r="B1460" t="s">
        <v>38</v>
      </c>
      <c r="C1460" t="s">
        <v>49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2.0250180000000002</v>
      </c>
      <c r="H1460">
        <v>2.4663919999999999</v>
      </c>
      <c r="I1460">
        <v>80.331599999999995</v>
      </c>
      <c r="J1460">
        <v>-3.43766E-2</v>
      </c>
      <c r="K1460">
        <v>0.24670069999999999</v>
      </c>
      <c r="L1460">
        <v>0.44137399999999999</v>
      </c>
      <c r="M1460">
        <v>0.63604729999999998</v>
      </c>
      <c r="N1460">
        <v>0.91712450000000001</v>
      </c>
      <c r="O1460">
        <v>12331</v>
      </c>
      <c r="P1460" t="s">
        <v>60</v>
      </c>
      <c r="Q1460" t="s">
        <v>58</v>
      </c>
    </row>
    <row r="1461" spans="1:17" x14ac:dyDescent="0.25">
      <c r="A1461" t="s">
        <v>29</v>
      </c>
      <c r="B1461" t="s">
        <v>38</v>
      </c>
      <c r="C1461" t="s">
        <v>49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1.7312970000000001</v>
      </c>
      <c r="H1461">
        <v>2.1086510000000001</v>
      </c>
      <c r="I1461">
        <v>80.331599999999995</v>
      </c>
      <c r="J1461">
        <v>-2.9390400000000001E-2</v>
      </c>
      <c r="K1461">
        <v>0.21091770000000001</v>
      </c>
      <c r="L1461">
        <v>0.37735439999999998</v>
      </c>
      <c r="M1461">
        <v>0.54379109999999997</v>
      </c>
      <c r="N1461">
        <v>0.7840992</v>
      </c>
      <c r="O1461">
        <v>12331</v>
      </c>
      <c r="P1461" t="s">
        <v>60</v>
      </c>
      <c r="Q1461" t="s">
        <v>58</v>
      </c>
    </row>
    <row r="1462" spans="1:17" x14ac:dyDescent="0.25">
      <c r="A1462" t="s">
        <v>43</v>
      </c>
      <c r="B1462" t="s">
        <v>38</v>
      </c>
      <c r="C1462" t="s">
        <v>49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24.970490000000002</v>
      </c>
      <c r="H1462">
        <v>30.413080000000001</v>
      </c>
      <c r="I1462">
        <v>80.331599999999995</v>
      </c>
      <c r="J1462">
        <v>-0.42389769999999999</v>
      </c>
      <c r="K1462">
        <v>3.0420660000000002</v>
      </c>
      <c r="L1462">
        <v>5.4425819999999998</v>
      </c>
      <c r="M1462">
        <v>7.8430989999999996</v>
      </c>
      <c r="N1462">
        <v>11.309060000000001</v>
      </c>
      <c r="O1462">
        <v>12331</v>
      </c>
      <c r="P1462" t="s">
        <v>60</v>
      </c>
      <c r="Q1462" t="s">
        <v>58</v>
      </c>
    </row>
    <row r="1463" spans="1:17" x14ac:dyDescent="0.25">
      <c r="A1463" t="s">
        <v>30</v>
      </c>
      <c r="B1463" t="s">
        <v>38</v>
      </c>
      <c r="C1463" t="s">
        <v>49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0.39406980000000003</v>
      </c>
      <c r="H1463">
        <v>0.50462839999999998</v>
      </c>
      <c r="I1463">
        <v>80.1143</v>
      </c>
      <c r="J1463">
        <v>1.46254E-2</v>
      </c>
      <c r="K1463">
        <v>7.1303500000000006E-2</v>
      </c>
      <c r="L1463">
        <v>0.11055860000000001</v>
      </c>
      <c r="M1463">
        <v>0.14981369999999999</v>
      </c>
      <c r="N1463">
        <v>0.2064918</v>
      </c>
      <c r="O1463">
        <v>23026</v>
      </c>
      <c r="P1463" t="s">
        <v>60</v>
      </c>
      <c r="Q1463" t="s">
        <v>58</v>
      </c>
    </row>
    <row r="1464" spans="1:17" x14ac:dyDescent="0.25">
      <c r="A1464" t="s">
        <v>28</v>
      </c>
      <c r="B1464" t="s">
        <v>38</v>
      </c>
      <c r="C1464" t="s">
        <v>49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1.6865540000000001</v>
      </c>
      <c r="H1464">
        <v>2.1597270000000002</v>
      </c>
      <c r="I1464">
        <v>80.1143</v>
      </c>
      <c r="J1464">
        <v>6.2594200000000003E-2</v>
      </c>
      <c r="K1464">
        <v>0.30516729999999997</v>
      </c>
      <c r="L1464">
        <v>0.4731726</v>
      </c>
      <c r="M1464">
        <v>0.64117800000000003</v>
      </c>
      <c r="N1464">
        <v>0.88375099999999995</v>
      </c>
      <c r="O1464">
        <v>23026</v>
      </c>
      <c r="P1464" t="s">
        <v>60</v>
      </c>
      <c r="Q1464" t="s">
        <v>58</v>
      </c>
    </row>
    <row r="1465" spans="1:17" x14ac:dyDescent="0.25">
      <c r="A1465" t="s">
        <v>29</v>
      </c>
      <c r="B1465" t="s">
        <v>38</v>
      </c>
      <c r="C1465" t="s">
        <v>49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1.4056249999999999</v>
      </c>
      <c r="H1465">
        <v>1.7999810000000001</v>
      </c>
      <c r="I1465">
        <v>80.1143</v>
      </c>
      <c r="J1465">
        <v>5.2167900000000003E-2</v>
      </c>
      <c r="K1465">
        <v>0.25433549999999999</v>
      </c>
      <c r="L1465">
        <v>0.39435619999999999</v>
      </c>
      <c r="M1465">
        <v>0.53437690000000004</v>
      </c>
      <c r="N1465">
        <v>0.73654450000000005</v>
      </c>
      <c r="O1465">
        <v>23026</v>
      </c>
      <c r="P1465" t="s">
        <v>60</v>
      </c>
      <c r="Q1465" t="s">
        <v>58</v>
      </c>
    </row>
    <row r="1466" spans="1:17" x14ac:dyDescent="0.25">
      <c r="A1466" t="s">
        <v>43</v>
      </c>
      <c r="B1466" t="s">
        <v>38</v>
      </c>
      <c r="C1466" t="s">
        <v>49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38.834600000000002</v>
      </c>
      <c r="H1466">
        <v>49.729869999999998</v>
      </c>
      <c r="I1466">
        <v>80.1143</v>
      </c>
      <c r="J1466">
        <v>1.4412940000000001</v>
      </c>
      <c r="K1466">
        <v>7.0267809999999997</v>
      </c>
      <c r="L1466">
        <v>10.89527</v>
      </c>
      <c r="M1466">
        <v>14.76376</v>
      </c>
      <c r="N1466">
        <v>20.349250000000001</v>
      </c>
      <c r="O1466">
        <v>23026</v>
      </c>
      <c r="P1466" t="s">
        <v>60</v>
      </c>
      <c r="Q1466" t="s">
        <v>58</v>
      </c>
    </row>
    <row r="1467" spans="1:17" x14ac:dyDescent="0.25">
      <c r="A1467" t="s">
        <v>30</v>
      </c>
      <c r="B1467" t="s">
        <v>38</v>
      </c>
      <c r="C1467" t="s">
        <v>50</v>
      </c>
      <c r="D1467" t="s">
        <v>59</v>
      </c>
      <c r="E1467">
        <v>18</v>
      </c>
      <c r="F1467" t="str">
        <f t="shared" si="22"/>
        <v>Average Per Ton1-in-10June Monthly System Peak Day100% Cycling18</v>
      </c>
      <c r="G1467">
        <v>0.2750532</v>
      </c>
      <c r="H1467">
        <v>0.38098179999999998</v>
      </c>
      <c r="I1467">
        <v>83.143500000000003</v>
      </c>
      <c r="J1467">
        <v>3.1702800000000003E-2</v>
      </c>
      <c r="K1467">
        <v>7.5555999999999998E-2</v>
      </c>
      <c r="L1467">
        <v>0.1059286</v>
      </c>
      <c r="M1467">
        <v>0.13630120000000001</v>
      </c>
      <c r="N1467">
        <v>0.18015439999999999</v>
      </c>
      <c r="O1467">
        <v>10695</v>
      </c>
      <c r="P1467" t="s">
        <v>60</v>
      </c>
      <c r="Q1467" t="s">
        <v>58</v>
      </c>
    </row>
    <row r="1468" spans="1:17" x14ac:dyDescent="0.25">
      <c r="A1468" t="s">
        <v>28</v>
      </c>
      <c r="B1468" t="s">
        <v>38</v>
      </c>
      <c r="C1468" t="s">
        <v>50</v>
      </c>
      <c r="D1468" t="s">
        <v>59</v>
      </c>
      <c r="E1468">
        <v>18</v>
      </c>
      <c r="F1468" t="str">
        <f t="shared" si="22"/>
        <v>Average Per Premise1-in-10June Monthly System Peak Day100% Cycling18</v>
      </c>
      <c r="G1468">
        <v>1.232688</v>
      </c>
      <c r="H1468">
        <v>1.707422</v>
      </c>
      <c r="I1468">
        <v>83.143500000000003</v>
      </c>
      <c r="J1468">
        <v>0.1420804</v>
      </c>
      <c r="K1468">
        <v>0.33861449999999998</v>
      </c>
      <c r="L1468">
        <v>0.47473349999999997</v>
      </c>
      <c r="M1468">
        <v>0.61085239999999996</v>
      </c>
      <c r="N1468">
        <v>0.80738650000000001</v>
      </c>
      <c r="O1468">
        <v>10695</v>
      </c>
      <c r="P1468" t="s">
        <v>60</v>
      </c>
      <c r="Q1468" t="s">
        <v>58</v>
      </c>
    </row>
    <row r="1469" spans="1:17" x14ac:dyDescent="0.25">
      <c r="A1469" t="s">
        <v>29</v>
      </c>
      <c r="B1469" t="s">
        <v>38</v>
      </c>
      <c r="C1469" t="s">
        <v>50</v>
      </c>
      <c r="D1469" t="s">
        <v>59</v>
      </c>
      <c r="E1469">
        <v>18</v>
      </c>
      <c r="F1469" t="str">
        <f t="shared" si="22"/>
        <v>Average Per Device1-in-10June Monthly System Peak Day100% Cycling18</v>
      </c>
      <c r="G1469">
        <v>0.99837949999999998</v>
      </c>
      <c r="H1469">
        <v>1.382876</v>
      </c>
      <c r="I1469">
        <v>83.143500000000003</v>
      </c>
      <c r="J1469">
        <v>0.1150738</v>
      </c>
      <c r="K1469">
        <v>0.27425080000000002</v>
      </c>
      <c r="L1469">
        <v>0.38449640000000002</v>
      </c>
      <c r="M1469">
        <v>0.49474180000000001</v>
      </c>
      <c r="N1469">
        <v>0.65391889999999997</v>
      </c>
      <c r="O1469">
        <v>10695</v>
      </c>
      <c r="P1469" t="s">
        <v>60</v>
      </c>
      <c r="Q1469" t="s">
        <v>58</v>
      </c>
    </row>
    <row r="1470" spans="1:17" x14ac:dyDescent="0.25">
      <c r="A1470" t="s">
        <v>43</v>
      </c>
      <c r="B1470" t="s">
        <v>38</v>
      </c>
      <c r="C1470" t="s">
        <v>50</v>
      </c>
      <c r="D1470" t="s">
        <v>59</v>
      </c>
      <c r="E1470">
        <v>18</v>
      </c>
      <c r="F1470" t="str">
        <f t="shared" si="22"/>
        <v>Aggregate1-in-10June Monthly System Peak Day100% Cycling18</v>
      </c>
      <c r="G1470">
        <v>13.1836</v>
      </c>
      <c r="H1470">
        <v>18.26088</v>
      </c>
      <c r="I1470">
        <v>83.143500000000003</v>
      </c>
      <c r="J1470">
        <v>1.51955</v>
      </c>
      <c r="K1470">
        <v>3.6214819999999999</v>
      </c>
      <c r="L1470">
        <v>5.0772740000000001</v>
      </c>
      <c r="M1470">
        <v>6.5330659999999998</v>
      </c>
      <c r="N1470">
        <v>8.6349990000000005</v>
      </c>
      <c r="O1470">
        <v>10695</v>
      </c>
      <c r="P1470" t="s">
        <v>60</v>
      </c>
      <c r="Q1470" t="s">
        <v>58</v>
      </c>
    </row>
    <row r="1471" spans="1:17" x14ac:dyDescent="0.25">
      <c r="A1471" t="s">
        <v>30</v>
      </c>
      <c r="B1471" t="s">
        <v>38</v>
      </c>
      <c r="C1471" t="s">
        <v>50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0.48138389999999998</v>
      </c>
      <c r="H1471">
        <v>0.58299979999999996</v>
      </c>
      <c r="I1471">
        <v>83.8596</v>
      </c>
      <c r="J1471">
        <v>-1.5686100000000001E-2</v>
      </c>
      <c r="K1471">
        <v>5.3616900000000002E-2</v>
      </c>
      <c r="L1471">
        <v>0.1016159</v>
      </c>
      <c r="M1471">
        <v>0.1496149</v>
      </c>
      <c r="N1471">
        <v>0.2189179</v>
      </c>
      <c r="O1471">
        <v>12331</v>
      </c>
      <c r="P1471" t="s">
        <v>60</v>
      </c>
      <c r="Q1471" t="s">
        <v>58</v>
      </c>
    </row>
    <row r="1472" spans="1:17" x14ac:dyDescent="0.25">
      <c r="A1472" t="s">
        <v>28</v>
      </c>
      <c r="B1472" t="s">
        <v>38</v>
      </c>
      <c r="C1472" t="s">
        <v>50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1.975989</v>
      </c>
      <c r="H1472">
        <v>2.393103</v>
      </c>
      <c r="I1472">
        <v>83.8596</v>
      </c>
      <c r="J1472">
        <v>-6.4388399999999998E-2</v>
      </c>
      <c r="K1472">
        <v>0.22008710000000001</v>
      </c>
      <c r="L1472">
        <v>0.41711399999999998</v>
      </c>
      <c r="M1472">
        <v>0.61414080000000004</v>
      </c>
      <c r="N1472">
        <v>0.89861630000000003</v>
      </c>
      <c r="O1472">
        <v>12331</v>
      </c>
      <c r="P1472" t="s">
        <v>60</v>
      </c>
      <c r="Q1472" t="s">
        <v>58</v>
      </c>
    </row>
    <row r="1473" spans="1:17" x14ac:dyDescent="0.25">
      <c r="A1473" t="s">
        <v>29</v>
      </c>
      <c r="B1473" t="s">
        <v>38</v>
      </c>
      <c r="C1473" t="s">
        <v>50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1.6893800000000001</v>
      </c>
      <c r="H1473">
        <v>2.0459930000000002</v>
      </c>
      <c r="I1473">
        <v>83.8596</v>
      </c>
      <c r="J1473">
        <v>-5.5049099999999997E-2</v>
      </c>
      <c r="K1473">
        <v>0.18816430000000001</v>
      </c>
      <c r="L1473">
        <v>0.35661320000000002</v>
      </c>
      <c r="M1473">
        <v>0.52506209999999998</v>
      </c>
      <c r="N1473">
        <v>0.7682755</v>
      </c>
      <c r="O1473">
        <v>12331</v>
      </c>
      <c r="P1473" t="s">
        <v>60</v>
      </c>
      <c r="Q1473" t="s">
        <v>58</v>
      </c>
    </row>
    <row r="1474" spans="1:17" x14ac:dyDescent="0.25">
      <c r="A1474" t="s">
        <v>43</v>
      </c>
      <c r="B1474" t="s">
        <v>38</v>
      </c>
      <c r="C1474" t="s">
        <v>50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24.365919999999999</v>
      </c>
      <c r="H1474">
        <v>29.509350000000001</v>
      </c>
      <c r="I1474">
        <v>83.8596</v>
      </c>
      <c r="J1474">
        <v>-0.79397329999999999</v>
      </c>
      <c r="K1474">
        <v>2.7138939999999998</v>
      </c>
      <c r="L1474">
        <v>5.1434319999999998</v>
      </c>
      <c r="M1474">
        <v>7.5729699999999998</v>
      </c>
      <c r="N1474">
        <v>11.08084</v>
      </c>
      <c r="O1474">
        <v>12331</v>
      </c>
      <c r="P1474" t="s">
        <v>60</v>
      </c>
      <c r="Q1474" t="s">
        <v>58</v>
      </c>
    </row>
    <row r="1475" spans="1:17" x14ac:dyDescent="0.25">
      <c r="A1475" t="s">
        <v>30</v>
      </c>
      <c r="B1475" t="s">
        <v>38</v>
      </c>
      <c r="C1475" t="s">
        <v>50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0.38554329999999998</v>
      </c>
      <c r="H1475">
        <v>0.4891624</v>
      </c>
      <c r="I1475">
        <v>83.527000000000001</v>
      </c>
      <c r="J1475">
        <v>6.326E-3</v>
      </c>
      <c r="K1475">
        <v>6.3807600000000006E-2</v>
      </c>
      <c r="L1475">
        <v>0.10361919999999999</v>
      </c>
      <c r="M1475">
        <v>0.14343069999999999</v>
      </c>
      <c r="N1475">
        <v>0.20091229999999999</v>
      </c>
      <c r="O1475">
        <v>23026</v>
      </c>
      <c r="P1475" t="s">
        <v>60</v>
      </c>
      <c r="Q1475" t="s">
        <v>58</v>
      </c>
    </row>
    <row r="1476" spans="1:17" x14ac:dyDescent="0.25">
      <c r="A1476" t="s">
        <v>28</v>
      </c>
      <c r="B1476" t="s">
        <v>38</v>
      </c>
      <c r="C1476" t="s">
        <v>50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1.6500619999999999</v>
      </c>
      <c r="H1476">
        <v>2.0935350000000001</v>
      </c>
      <c r="I1476">
        <v>83.527000000000001</v>
      </c>
      <c r="J1476">
        <v>2.7074399999999998E-2</v>
      </c>
      <c r="K1476">
        <v>0.2730861</v>
      </c>
      <c r="L1476">
        <v>0.44347300000000001</v>
      </c>
      <c r="M1476">
        <v>0.61385990000000001</v>
      </c>
      <c r="N1476">
        <v>0.85987150000000001</v>
      </c>
      <c r="O1476">
        <v>23026</v>
      </c>
      <c r="P1476" t="s">
        <v>60</v>
      </c>
      <c r="Q1476" t="s">
        <v>58</v>
      </c>
    </row>
    <row r="1477" spans="1:17" x14ac:dyDescent="0.25">
      <c r="A1477" t="s">
        <v>29</v>
      </c>
      <c r="B1477" t="s">
        <v>38</v>
      </c>
      <c r="C1477" t="s">
        <v>50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1.375211</v>
      </c>
      <c r="H1477">
        <v>1.7448140000000001</v>
      </c>
      <c r="I1477">
        <v>83.527000000000001</v>
      </c>
      <c r="J1477">
        <v>2.25647E-2</v>
      </c>
      <c r="K1477">
        <v>0.2275981</v>
      </c>
      <c r="L1477">
        <v>0.36960359999999998</v>
      </c>
      <c r="M1477">
        <v>0.51160919999999999</v>
      </c>
      <c r="N1477">
        <v>0.71664260000000002</v>
      </c>
      <c r="O1477">
        <v>23026</v>
      </c>
      <c r="P1477" t="s">
        <v>60</v>
      </c>
      <c r="Q1477" t="s">
        <v>58</v>
      </c>
    </row>
    <row r="1478" spans="1:17" x14ac:dyDescent="0.25">
      <c r="A1478" t="s">
        <v>43</v>
      </c>
      <c r="B1478" t="s">
        <v>38</v>
      </c>
      <c r="C1478" t="s">
        <v>50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37.994329999999998</v>
      </c>
      <c r="H1478">
        <v>48.205730000000003</v>
      </c>
      <c r="I1478">
        <v>83.527000000000001</v>
      </c>
      <c r="J1478">
        <v>0.62341619999999998</v>
      </c>
      <c r="K1478">
        <v>6.2880799999999999</v>
      </c>
      <c r="L1478">
        <v>10.211410000000001</v>
      </c>
      <c r="M1478">
        <v>14.134740000000001</v>
      </c>
      <c r="N1478">
        <v>19.799399999999999</v>
      </c>
      <c r="O1478">
        <v>23026</v>
      </c>
      <c r="P1478" t="s">
        <v>60</v>
      </c>
      <c r="Q1478" t="s">
        <v>58</v>
      </c>
    </row>
    <row r="1479" spans="1:17" x14ac:dyDescent="0.25">
      <c r="A1479" t="s">
        <v>30</v>
      </c>
      <c r="B1479" t="s">
        <v>38</v>
      </c>
      <c r="C1479" t="s">
        <v>51</v>
      </c>
      <c r="D1479" t="s">
        <v>59</v>
      </c>
      <c r="E1479">
        <v>18</v>
      </c>
      <c r="F1479" t="str">
        <f t="shared" si="23"/>
        <v>Average Per Ton1-in-10May Monthly System Peak Day100% Cycling18</v>
      </c>
      <c r="G1479">
        <v>0.27581939999999999</v>
      </c>
      <c r="H1479">
        <v>0.38310549999999999</v>
      </c>
      <c r="I1479">
        <v>81.982600000000005</v>
      </c>
      <c r="J1479">
        <v>3.3289699999999998E-2</v>
      </c>
      <c r="K1479">
        <v>7.7007400000000004E-2</v>
      </c>
      <c r="L1479">
        <v>0.1072861</v>
      </c>
      <c r="M1479">
        <v>0.13756489999999999</v>
      </c>
      <c r="N1479">
        <v>0.18128250000000001</v>
      </c>
      <c r="O1479">
        <v>10695</v>
      </c>
      <c r="P1479" t="s">
        <v>60</v>
      </c>
      <c r="Q1479" t="s">
        <v>58</v>
      </c>
    </row>
    <row r="1480" spans="1:17" x14ac:dyDescent="0.25">
      <c r="A1480" t="s">
        <v>28</v>
      </c>
      <c r="B1480" t="s">
        <v>38</v>
      </c>
      <c r="C1480" t="s">
        <v>51</v>
      </c>
      <c r="D1480" t="s">
        <v>59</v>
      </c>
      <c r="E1480">
        <v>18</v>
      </c>
      <c r="F1480" t="str">
        <f t="shared" si="23"/>
        <v>Average Per Premise1-in-10May Monthly System Peak Day100% Cycling18</v>
      </c>
      <c r="G1480">
        <v>1.2361219999999999</v>
      </c>
      <c r="H1480">
        <v>1.7169399999999999</v>
      </c>
      <c r="I1480">
        <v>81.982600000000005</v>
      </c>
      <c r="J1480">
        <v>0.14919250000000001</v>
      </c>
      <c r="K1480">
        <v>0.34511920000000001</v>
      </c>
      <c r="L1480">
        <v>0.48081750000000001</v>
      </c>
      <c r="M1480">
        <v>0.6165157</v>
      </c>
      <c r="N1480">
        <v>0.81244240000000001</v>
      </c>
      <c r="O1480">
        <v>10695</v>
      </c>
      <c r="P1480" t="s">
        <v>60</v>
      </c>
      <c r="Q1480" t="s">
        <v>58</v>
      </c>
    </row>
    <row r="1481" spans="1:17" x14ac:dyDescent="0.25">
      <c r="A1481" t="s">
        <v>29</v>
      </c>
      <c r="B1481" t="s">
        <v>38</v>
      </c>
      <c r="C1481" t="s">
        <v>51</v>
      </c>
      <c r="D1481" t="s">
        <v>59</v>
      </c>
      <c r="E1481">
        <v>18</v>
      </c>
      <c r="F1481" t="str">
        <f t="shared" si="23"/>
        <v>Average Per Device1-in-10May Monthly System Peak Day100% Cycling18</v>
      </c>
      <c r="G1481">
        <v>1.001161</v>
      </c>
      <c r="H1481">
        <v>1.390585</v>
      </c>
      <c r="I1481">
        <v>81.982600000000005</v>
      </c>
      <c r="J1481">
        <v>0.1208341</v>
      </c>
      <c r="K1481">
        <v>0.27951910000000002</v>
      </c>
      <c r="L1481">
        <v>0.38942389999999999</v>
      </c>
      <c r="M1481">
        <v>0.49932870000000001</v>
      </c>
      <c r="N1481">
        <v>0.65801370000000003</v>
      </c>
      <c r="O1481">
        <v>10695</v>
      </c>
      <c r="P1481" t="s">
        <v>60</v>
      </c>
      <c r="Q1481" t="s">
        <v>58</v>
      </c>
    </row>
    <row r="1482" spans="1:17" x14ac:dyDescent="0.25">
      <c r="A1482" t="s">
        <v>43</v>
      </c>
      <c r="B1482" t="s">
        <v>38</v>
      </c>
      <c r="C1482" t="s">
        <v>51</v>
      </c>
      <c r="D1482" t="s">
        <v>59</v>
      </c>
      <c r="E1482">
        <v>18</v>
      </c>
      <c r="F1482" t="str">
        <f t="shared" si="23"/>
        <v>Aggregate1-in-10May Monthly System Peak Day100% Cycling18</v>
      </c>
      <c r="G1482">
        <v>13.220330000000001</v>
      </c>
      <c r="H1482">
        <v>18.362670000000001</v>
      </c>
      <c r="I1482">
        <v>81.982600000000005</v>
      </c>
      <c r="J1482">
        <v>1.5956140000000001</v>
      </c>
      <c r="K1482">
        <v>3.6910500000000002</v>
      </c>
      <c r="L1482">
        <v>5.1423430000000003</v>
      </c>
      <c r="M1482">
        <v>6.5936360000000001</v>
      </c>
      <c r="N1482">
        <v>8.6890719999999995</v>
      </c>
      <c r="O1482">
        <v>10695</v>
      </c>
      <c r="P1482" t="s">
        <v>60</v>
      </c>
      <c r="Q1482" t="s">
        <v>58</v>
      </c>
    </row>
    <row r="1483" spans="1:17" x14ac:dyDescent="0.25">
      <c r="A1483" t="s">
        <v>30</v>
      </c>
      <c r="B1483" t="s">
        <v>38</v>
      </c>
      <c r="C1483" t="s">
        <v>51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0.48457850000000002</v>
      </c>
      <c r="H1483">
        <v>0.58777509999999999</v>
      </c>
      <c r="I1483">
        <v>82.5197</v>
      </c>
      <c r="J1483">
        <v>-1.3709900000000001E-2</v>
      </c>
      <c r="K1483">
        <v>5.5359400000000003E-2</v>
      </c>
      <c r="L1483">
        <v>0.1031966</v>
      </c>
      <c r="M1483">
        <v>0.1510338</v>
      </c>
      <c r="N1483">
        <v>0.2201032</v>
      </c>
      <c r="O1483">
        <v>12331</v>
      </c>
      <c r="P1483" t="s">
        <v>60</v>
      </c>
      <c r="Q1483" t="s">
        <v>58</v>
      </c>
    </row>
    <row r="1484" spans="1:17" x14ac:dyDescent="0.25">
      <c r="A1484" t="s">
        <v>28</v>
      </c>
      <c r="B1484" t="s">
        <v>38</v>
      </c>
      <c r="C1484" t="s">
        <v>51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1.9891019999999999</v>
      </c>
      <c r="H1484">
        <v>2.4127049999999999</v>
      </c>
      <c r="I1484">
        <v>82.5197</v>
      </c>
      <c r="J1484">
        <v>-5.62765E-2</v>
      </c>
      <c r="K1484">
        <v>0.22723989999999999</v>
      </c>
      <c r="L1484">
        <v>0.42360249999999999</v>
      </c>
      <c r="M1484">
        <v>0.61996510000000005</v>
      </c>
      <c r="N1484">
        <v>0.9034816</v>
      </c>
      <c r="O1484">
        <v>12331</v>
      </c>
      <c r="P1484" t="s">
        <v>60</v>
      </c>
      <c r="Q1484" t="s">
        <v>58</v>
      </c>
    </row>
    <row r="1485" spans="1:17" x14ac:dyDescent="0.25">
      <c r="A1485" t="s">
        <v>29</v>
      </c>
      <c r="B1485" t="s">
        <v>38</v>
      </c>
      <c r="C1485" t="s">
        <v>51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1.700591</v>
      </c>
      <c r="H1485">
        <v>2.062751</v>
      </c>
      <c r="I1485">
        <v>82.5197</v>
      </c>
      <c r="J1485">
        <v>-4.8113799999999998E-2</v>
      </c>
      <c r="K1485">
        <v>0.1942797</v>
      </c>
      <c r="L1485">
        <v>0.3621606</v>
      </c>
      <c r="M1485">
        <v>0.5300416</v>
      </c>
      <c r="N1485">
        <v>0.77243510000000004</v>
      </c>
      <c r="O1485">
        <v>12331</v>
      </c>
      <c r="P1485" t="s">
        <v>60</v>
      </c>
      <c r="Q1485" t="s">
        <v>58</v>
      </c>
    </row>
    <row r="1486" spans="1:17" x14ac:dyDescent="0.25">
      <c r="A1486" t="s">
        <v>43</v>
      </c>
      <c r="B1486" t="s">
        <v>38</v>
      </c>
      <c r="C1486" t="s">
        <v>51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24.527619999999999</v>
      </c>
      <c r="H1486">
        <v>29.751059999999999</v>
      </c>
      <c r="I1486">
        <v>82.5197</v>
      </c>
      <c r="J1486">
        <v>-0.69394560000000005</v>
      </c>
      <c r="K1486">
        <v>2.8020960000000001</v>
      </c>
      <c r="L1486">
        <v>5.2234429999999996</v>
      </c>
      <c r="M1486">
        <v>7.6447900000000004</v>
      </c>
      <c r="N1486">
        <v>11.140829999999999</v>
      </c>
      <c r="O1486">
        <v>12331</v>
      </c>
      <c r="P1486" t="s">
        <v>60</v>
      </c>
      <c r="Q1486" t="s">
        <v>58</v>
      </c>
    </row>
    <row r="1487" spans="1:17" x14ac:dyDescent="0.25">
      <c r="A1487" t="s">
        <v>30</v>
      </c>
      <c r="B1487" t="s">
        <v>38</v>
      </c>
      <c r="C1487" t="s">
        <v>51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0.38760990000000001</v>
      </c>
      <c r="H1487">
        <v>0.49270609999999998</v>
      </c>
      <c r="I1487">
        <v>82.270200000000003</v>
      </c>
      <c r="J1487">
        <v>8.1214000000000008E-3</v>
      </c>
      <c r="K1487">
        <v>6.5414899999999998E-2</v>
      </c>
      <c r="L1487">
        <v>0.1050962</v>
      </c>
      <c r="M1487">
        <v>0.1447775</v>
      </c>
      <c r="N1487">
        <v>0.202071</v>
      </c>
      <c r="O1487">
        <v>23026</v>
      </c>
      <c r="P1487" t="s">
        <v>60</v>
      </c>
      <c r="Q1487" t="s">
        <v>58</v>
      </c>
    </row>
    <row r="1488" spans="1:17" x14ac:dyDescent="0.25">
      <c r="A1488" t="s">
        <v>28</v>
      </c>
      <c r="B1488" t="s">
        <v>38</v>
      </c>
      <c r="C1488" t="s">
        <v>51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1.6589069999999999</v>
      </c>
      <c r="H1488">
        <v>2.1087009999999999</v>
      </c>
      <c r="I1488">
        <v>82.270200000000003</v>
      </c>
      <c r="J1488">
        <v>3.4758400000000002E-2</v>
      </c>
      <c r="K1488">
        <v>0.27996510000000002</v>
      </c>
      <c r="L1488">
        <v>0.44979449999999999</v>
      </c>
      <c r="M1488">
        <v>0.61962399999999995</v>
      </c>
      <c r="N1488">
        <v>0.86483069999999995</v>
      </c>
      <c r="O1488">
        <v>23026</v>
      </c>
      <c r="P1488" t="s">
        <v>60</v>
      </c>
      <c r="Q1488" t="s">
        <v>58</v>
      </c>
    </row>
    <row r="1489" spans="1:17" x14ac:dyDescent="0.25">
      <c r="A1489" t="s">
        <v>29</v>
      </c>
      <c r="B1489" t="s">
        <v>38</v>
      </c>
      <c r="C1489" t="s">
        <v>51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1.382582</v>
      </c>
      <c r="H1489">
        <v>1.757455</v>
      </c>
      <c r="I1489">
        <v>82.270200000000003</v>
      </c>
      <c r="J1489">
        <v>2.89687E-2</v>
      </c>
      <c r="K1489">
        <v>0.23333129999999999</v>
      </c>
      <c r="L1489">
        <v>0.37487219999999999</v>
      </c>
      <c r="M1489">
        <v>0.51641309999999996</v>
      </c>
      <c r="N1489">
        <v>0.72077570000000002</v>
      </c>
      <c r="O1489">
        <v>23026</v>
      </c>
      <c r="P1489" t="s">
        <v>60</v>
      </c>
      <c r="Q1489" t="s">
        <v>58</v>
      </c>
    </row>
    <row r="1490" spans="1:17" x14ac:dyDescent="0.25">
      <c r="A1490" t="s">
        <v>43</v>
      </c>
      <c r="B1490" t="s">
        <v>38</v>
      </c>
      <c r="C1490" t="s">
        <v>51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38.197989999999997</v>
      </c>
      <c r="H1490">
        <v>48.554960000000001</v>
      </c>
      <c r="I1490">
        <v>82.270200000000003</v>
      </c>
      <c r="J1490">
        <v>0.80034720000000004</v>
      </c>
      <c r="K1490">
        <v>6.4464769999999998</v>
      </c>
      <c r="L1490">
        <v>10.35697</v>
      </c>
      <c r="M1490">
        <v>14.26746</v>
      </c>
      <c r="N1490">
        <v>19.913589999999999</v>
      </c>
      <c r="O1490">
        <v>23026</v>
      </c>
      <c r="P1490" t="s">
        <v>60</v>
      </c>
      <c r="Q1490" t="s">
        <v>58</v>
      </c>
    </row>
    <row r="1491" spans="1:17" x14ac:dyDescent="0.25">
      <c r="A1491" t="s">
        <v>30</v>
      </c>
      <c r="B1491" t="s">
        <v>38</v>
      </c>
      <c r="C1491" t="s">
        <v>52</v>
      </c>
      <c r="D1491" t="s">
        <v>59</v>
      </c>
      <c r="E1491">
        <v>18</v>
      </c>
      <c r="F1491" t="str">
        <f t="shared" si="23"/>
        <v>Average Per Ton1-in-10October Monthly System Peak Day100% Cycling18</v>
      </c>
      <c r="G1491">
        <v>0.2851921</v>
      </c>
      <c r="H1491">
        <v>0.40908420000000001</v>
      </c>
      <c r="I1491">
        <v>80.7607</v>
      </c>
      <c r="J1491">
        <v>5.2364399999999998E-2</v>
      </c>
      <c r="K1491">
        <v>9.4623600000000002E-2</v>
      </c>
      <c r="L1491">
        <v>0.12389210000000001</v>
      </c>
      <c r="M1491">
        <v>0.15316070000000001</v>
      </c>
      <c r="N1491">
        <v>0.1954198</v>
      </c>
      <c r="O1491">
        <v>10695</v>
      </c>
      <c r="P1491" t="s">
        <v>60</v>
      </c>
      <c r="Q1491" t="s">
        <v>58</v>
      </c>
    </row>
    <row r="1492" spans="1:17" x14ac:dyDescent="0.25">
      <c r="A1492" t="s">
        <v>28</v>
      </c>
      <c r="B1492" t="s">
        <v>38</v>
      </c>
      <c r="C1492" t="s">
        <v>52</v>
      </c>
      <c r="D1492" t="s">
        <v>59</v>
      </c>
      <c r="E1492">
        <v>18</v>
      </c>
      <c r="F1492" t="str">
        <f t="shared" si="23"/>
        <v>Average Per Premise1-in-10October Monthly System Peak Day100% Cycling18</v>
      </c>
      <c r="G1492">
        <v>1.278127</v>
      </c>
      <c r="H1492">
        <v>1.833367</v>
      </c>
      <c r="I1492">
        <v>80.7607</v>
      </c>
      <c r="J1492">
        <v>0.2346782</v>
      </c>
      <c r="K1492">
        <v>0.42406840000000001</v>
      </c>
      <c r="L1492">
        <v>0.5552395</v>
      </c>
      <c r="M1492">
        <v>0.68641050000000003</v>
      </c>
      <c r="N1492">
        <v>0.87580069999999999</v>
      </c>
      <c r="O1492">
        <v>10695</v>
      </c>
      <c r="P1492" t="s">
        <v>60</v>
      </c>
      <c r="Q1492" t="s">
        <v>58</v>
      </c>
    </row>
    <row r="1493" spans="1:17" x14ac:dyDescent="0.25">
      <c r="A1493" t="s">
        <v>29</v>
      </c>
      <c r="B1493" t="s">
        <v>38</v>
      </c>
      <c r="C1493" t="s">
        <v>52</v>
      </c>
      <c r="D1493" t="s">
        <v>59</v>
      </c>
      <c r="E1493">
        <v>18</v>
      </c>
      <c r="F1493" t="str">
        <f t="shared" si="23"/>
        <v>Average Per Device1-in-10October Monthly System Peak Day100% Cycling18</v>
      </c>
      <c r="G1493">
        <v>1.0351809999999999</v>
      </c>
      <c r="H1493">
        <v>1.4848809999999999</v>
      </c>
      <c r="I1493">
        <v>80.7607</v>
      </c>
      <c r="J1493">
        <v>0.19007070000000001</v>
      </c>
      <c r="K1493">
        <v>0.34346169999999998</v>
      </c>
      <c r="L1493">
        <v>0.44969979999999998</v>
      </c>
      <c r="M1493">
        <v>0.55593789999999998</v>
      </c>
      <c r="N1493">
        <v>0.70932890000000004</v>
      </c>
      <c r="O1493">
        <v>10695</v>
      </c>
      <c r="P1493" t="s">
        <v>60</v>
      </c>
      <c r="Q1493" t="s">
        <v>58</v>
      </c>
    </row>
    <row r="1494" spans="1:17" x14ac:dyDescent="0.25">
      <c r="A1494" t="s">
        <v>43</v>
      </c>
      <c r="B1494" t="s">
        <v>38</v>
      </c>
      <c r="C1494" t="s">
        <v>52</v>
      </c>
      <c r="D1494" t="s">
        <v>59</v>
      </c>
      <c r="E1494">
        <v>18</v>
      </c>
      <c r="F1494" t="str">
        <f t="shared" si="23"/>
        <v>Aggregate1-in-10October Monthly System Peak Day100% Cycling18</v>
      </c>
      <c r="G1494">
        <v>13.66957</v>
      </c>
      <c r="H1494">
        <v>19.607859999999999</v>
      </c>
      <c r="I1494">
        <v>80.7607</v>
      </c>
      <c r="J1494">
        <v>2.5098829999999999</v>
      </c>
      <c r="K1494">
        <v>4.5354109999999999</v>
      </c>
      <c r="L1494">
        <v>5.9382859999999997</v>
      </c>
      <c r="M1494">
        <v>7.3411609999999996</v>
      </c>
      <c r="N1494">
        <v>9.3666889999999992</v>
      </c>
      <c r="O1494">
        <v>10695</v>
      </c>
      <c r="P1494" t="s">
        <v>60</v>
      </c>
      <c r="Q1494" t="s">
        <v>58</v>
      </c>
    </row>
    <row r="1495" spans="1:17" x14ac:dyDescent="0.25">
      <c r="A1495" t="s">
        <v>30</v>
      </c>
      <c r="B1495" t="s">
        <v>38</v>
      </c>
      <c r="C1495" t="s">
        <v>52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0.50604959999999999</v>
      </c>
      <c r="H1495">
        <v>0.61987049999999999</v>
      </c>
      <c r="I1495">
        <v>81.150999999999996</v>
      </c>
      <c r="J1495">
        <v>-8.2459999999999999E-4</v>
      </c>
      <c r="K1495">
        <v>6.6908800000000004E-2</v>
      </c>
      <c r="L1495">
        <v>0.1138208</v>
      </c>
      <c r="M1495">
        <v>0.16073280000000001</v>
      </c>
      <c r="N1495">
        <v>0.22846630000000001</v>
      </c>
      <c r="O1495">
        <v>12331</v>
      </c>
      <c r="P1495" t="s">
        <v>60</v>
      </c>
      <c r="Q1495" t="s">
        <v>58</v>
      </c>
    </row>
    <row r="1496" spans="1:17" x14ac:dyDescent="0.25">
      <c r="A1496" t="s">
        <v>28</v>
      </c>
      <c r="B1496" t="s">
        <v>38</v>
      </c>
      <c r="C1496" t="s">
        <v>52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2.0772370000000002</v>
      </c>
      <c r="H1496">
        <v>2.5444499999999999</v>
      </c>
      <c r="I1496">
        <v>81.150999999999996</v>
      </c>
      <c r="J1496">
        <v>-3.3849000000000001E-3</v>
      </c>
      <c r="K1496">
        <v>0.274648</v>
      </c>
      <c r="L1496">
        <v>0.46721289999999999</v>
      </c>
      <c r="M1496">
        <v>0.65977759999999996</v>
      </c>
      <c r="N1496">
        <v>0.93781060000000005</v>
      </c>
      <c r="O1496">
        <v>12331</v>
      </c>
      <c r="P1496" t="s">
        <v>60</v>
      </c>
      <c r="Q1496" t="s">
        <v>58</v>
      </c>
    </row>
    <row r="1497" spans="1:17" x14ac:dyDescent="0.25">
      <c r="A1497" t="s">
        <v>29</v>
      </c>
      <c r="B1497" t="s">
        <v>38</v>
      </c>
      <c r="C1497" t="s">
        <v>52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1.7759419999999999</v>
      </c>
      <c r="H1497">
        <v>2.1753879999999999</v>
      </c>
      <c r="I1497">
        <v>81.150999999999996</v>
      </c>
      <c r="J1497">
        <v>-2.8939E-3</v>
      </c>
      <c r="K1497">
        <v>0.2348114</v>
      </c>
      <c r="L1497">
        <v>0.39944540000000001</v>
      </c>
      <c r="M1497">
        <v>0.56407940000000001</v>
      </c>
      <c r="N1497">
        <v>0.80178479999999996</v>
      </c>
      <c r="O1497">
        <v>12331</v>
      </c>
      <c r="P1497" t="s">
        <v>60</v>
      </c>
      <c r="Q1497" t="s">
        <v>58</v>
      </c>
    </row>
    <row r="1498" spans="1:17" x14ac:dyDescent="0.25">
      <c r="A1498" t="s">
        <v>43</v>
      </c>
      <c r="B1498" t="s">
        <v>38</v>
      </c>
      <c r="C1498" t="s">
        <v>52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25.614409999999999</v>
      </c>
      <c r="H1498">
        <v>31.375620000000001</v>
      </c>
      <c r="I1498">
        <v>81.150999999999996</v>
      </c>
      <c r="J1498">
        <v>-4.1738999999999998E-2</v>
      </c>
      <c r="K1498">
        <v>3.3866849999999999</v>
      </c>
      <c r="L1498">
        <v>5.7612019999999999</v>
      </c>
      <c r="M1498">
        <v>8.1357180000000007</v>
      </c>
      <c r="N1498">
        <v>11.56414</v>
      </c>
      <c r="O1498">
        <v>12331</v>
      </c>
      <c r="P1498" t="s">
        <v>60</v>
      </c>
      <c r="Q1498" t="s">
        <v>58</v>
      </c>
    </row>
    <row r="1499" spans="1:17" x14ac:dyDescent="0.25">
      <c r="A1499" t="s">
        <v>30</v>
      </c>
      <c r="B1499" t="s">
        <v>38</v>
      </c>
      <c r="C1499" t="s">
        <v>52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0.40346130000000002</v>
      </c>
      <c r="H1499">
        <v>0.52196030000000004</v>
      </c>
      <c r="I1499">
        <v>80.969700000000003</v>
      </c>
      <c r="J1499">
        <v>2.3881699999999999E-2</v>
      </c>
      <c r="K1499">
        <v>7.97823E-2</v>
      </c>
      <c r="L1499">
        <v>0.11849899999999999</v>
      </c>
      <c r="M1499">
        <v>0.15721560000000001</v>
      </c>
      <c r="N1499">
        <v>0.21311620000000001</v>
      </c>
      <c r="O1499">
        <v>23026</v>
      </c>
      <c r="P1499" t="s">
        <v>60</v>
      </c>
      <c r="Q1499" t="s">
        <v>58</v>
      </c>
    </row>
    <row r="1500" spans="1:17" x14ac:dyDescent="0.25">
      <c r="A1500" t="s">
        <v>28</v>
      </c>
      <c r="B1500" t="s">
        <v>38</v>
      </c>
      <c r="C1500" t="s">
        <v>52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1.7267479999999999</v>
      </c>
      <c r="H1500">
        <v>2.2339039999999999</v>
      </c>
      <c r="I1500">
        <v>80.969700000000003</v>
      </c>
      <c r="J1500">
        <v>0.1022097</v>
      </c>
      <c r="K1500">
        <v>0.34145530000000002</v>
      </c>
      <c r="L1500">
        <v>0.5071561</v>
      </c>
      <c r="M1500">
        <v>0.67285689999999998</v>
      </c>
      <c r="N1500">
        <v>0.91210250000000004</v>
      </c>
      <c r="O1500">
        <v>23026</v>
      </c>
      <c r="P1500" t="s">
        <v>60</v>
      </c>
      <c r="Q1500" t="s">
        <v>58</v>
      </c>
    </row>
    <row r="1501" spans="1:17" x14ac:dyDescent="0.25">
      <c r="A1501" t="s">
        <v>29</v>
      </c>
      <c r="B1501" t="s">
        <v>38</v>
      </c>
      <c r="C1501" t="s">
        <v>52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1.4391229999999999</v>
      </c>
      <c r="H1501">
        <v>1.8618030000000001</v>
      </c>
      <c r="I1501">
        <v>80.969700000000003</v>
      </c>
      <c r="J1501">
        <v>8.5184599999999999E-2</v>
      </c>
      <c r="K1501">
        <v>0.28457900000000003</v>
      </c>
      <c r="L1501">
        <v>0.42267900000000003</v>
      </c>
      <c r="M1501">
        <v>0.56077900000000003</v>
      </c>
      <c r="N1501">
        <v>0.7601734</v>
      </c>
      <c r="O1501">
        <v>23026</v>
      </c>
      <c r="P1501" t="s">
        <v>60</v>
      </c>
      <c r="Q1501" t="s">
        <v>58</v>
      </c>
    </row>
    <row r="1502" spans="1:17" x14ac:dyDescent="0.25">
      <c r="A1502" t="s">
        <v>43</v>
      </c>
      <c r="B1502" t="s">
        <v>38</v>
      </c>
      <c r="C1502" t="s">
        <v>52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39.760100000000001</v>
      </c>
      <c r="H1502">
        <v>51.43788</v>
      </c>
      <c r="I1502">
        <v>80.969700000000003</v>
      </c>
      <c r="J1502">
        <v>2.3534799999999998</v>
      </c>
      <c r="K1502">
        <v>7.862349</v>
      </c>
      <c r="L1502">
        <v>11.67778</v>
      </c>
      <c r="M1502">
        <v>15.4932</v>
      </c>
      <c r="N1502">
        <v>21.00207</v>
      </c>
      <c r="O1502">
        <v>23026</v>
      </c>
      <c r="P1502" t="s">
        <v>60</v>
      </c>
      <c r="Q1502" t="s">
        <v>58</v>
      </c>
    </row>
    <row r="1503" spans="1:17" x14ac:dyDescent="0.25">
      <c r="A1503" t="s">
        <v>30</v>
      </c>
      <c r="B1503" t="s">
        <v>38</v>
      </c>
      <c r="C1503" t="s">
        <v>53</v>
      </c>
      <c r="D1503" t="s">
        <v>59</v>
      </c>
      <c r="E1503">
        <v>18</v>
      </c>
      <c r="F1503" t="str">
        <f t="shared" si="23"/>
        <v>Average Per Ton1-in-10September Monthly System Peak Day100% Cycling18</v>
      </c>
      <c r="G1503">
        <v>0.3319222</v>
      </c>
      <c r="H1503">
        <v>0.53860779999999997</v>
      </c>
      <c r="I1503">
        <v>92.054299999999998</v>
      </c>
      <c r="J1503">
        <v>0.1367669</v>
      </c>
      <c r="K1503">
        <v>0.1780755</v>
      </c>
      <c r="L1503">
        <v>0.2066856</v>
      </c>
      <c r="M1503">
        <v>0.2352958</v>
      </c>
      <c r="N1503">
        <v>0.27660439999999997</v>
      </c>
      <c r="O1503">
        <v>10695</v>
      </c>
      <c r="P1503" t="s">
        <v>60</v>
      </c>
      <c r="Q1503" t="s">
        <v>58</v>
      </c>
    </row>
    <row r="1504" spans="1:17" x14ac:dyDescent="0.25">
      <c r="A1504" t="s">
        <v>28</v>
      </c>
      <c r="B1504" t="s">
        <v>38</v>
      </c>
      <c r="C1504" t="s">
        <v>53</v>
      </c>
      <c r="D1504" t="s">
        <v>59</v>
      </c>
      <c r="E1504">
        <v>18</v>
      </c>
      <c r="F1504" t="str">
        <f t="shared" si="23"/>
        <v>Average Per Premise1-in-10September Monthly System Peak Day100% Cycling18</v>
      </c>
      <c r="G1504">
        <v>1.487555</v>
      </c>
      <c r="H1504">
        <v>2.4138440000000001</v>
      </c>
      <c r="I1504">
        <v>92.054299999999998</v>
      </c>
      <c r="J1504">
        <v>0.61293960000000003</v>
      </c>
      <c r="K1504">
        <v>0.79806949999999999</v>
      </c>
      <c r="L1504">
        <v>0.9262899</v>
      </c>
      <c r="M1504">
        <v>1.0545100000000001</v>
      </c>
      <c r="N1504">
        <v>1.2396400000000001</v>
      </c>
      <c r="O1504">
        <v>10695</v>
      </c>
      <c r="P1504" t="s">
        <v>60</v>
      </c>
      <c r="Q1504" t="s">
        <v>58</v>
      </c>
    </row>
    <row r="1505" spans="1:17" x14ac:dyDescent="0.25">
      <c r="A1505" t="s">
        <v>29</v>
      </c>
      <c r="B1505" t="s">
        <v>38</v>
      </c>
      <c r="C1505" t="s">
        <v>53</v>
      </c>
      <c r="D1505" t="s">
        <v>59</v>
      </c>
      <c r="E1505">
        <v>18</v>
      </c>
      <c r="F1505" t="str">
        <f t="shared" si="23"/>
        <v>Average Per Device1-in-10September Monthly System Peak Day100% Cycling18</v>
      </c>
      <c r="G1505">
        <v>1.204801</v>
      </c>
      <c r="H1505">
        <v>1.955022</v>
      </c>
      <c r="I1505">
        <v>92.054299999999998</v>
      </c>
      <c r="J1505">
        <v>0.4964324</v>
      </c>
      <c r="K1505">
        <v>0.64637290000000003</v>
      </c>
      <c r="L1505">
        <v>0.75022109999999997</v>
      </c>
      <c r="M1505">
        <v>0.85406939999999998</v>
      </c>
      <c r="N1505">
        <v>1.0040100000000001</v>
      </c>
      <c r="O1505">
        <v>10695</v>
      </c>
      <c r="P1505" t="s">
        <v>60</v>
      </c>
      <c r="Q1505" t="s">
        <v>58</v>
      </c>
    </row>
    <row r="1506" spans="1:17" x14ac:dyDescent="0.25">
      <c r="A1506" t="s">
        <v>43</v>
      </c>
      <c r="B1506" t="s">
        <v>38</v>
      </c>
      <c r="C1506" t="s">
        <v>53</v>
      </c>
      <c r="D1506" t="s">
        <v>59</v>
      </c>
      <c r="E1506">
        <v>18</v>
      </c>
      <c r="F1506" t="str">
        <f t="shared" si="23"/>
        <v>Aggregate1-in-10September Monthly System Peak Day100% Cycling18</v>
      </c>
      <c r="G1506">
        <v>15.9094</v>
      </c>
      <c r="H1506">
        <v>25.81607</v>
      </c>
      <c r="I1506">
        <v>92.054299999999998</v>
      </c>
      <c r="J1506">
        <v>6.5553889999999999</v>
      </c>
      <c r="K1506">
        <v>8.5353539999999999</v>
      </c>
      <c r="L1506">
        <v>9.9066700000000001</v>
      </c>
      <c r="M1506">
        <v>11.277990000000001</v>
      </c>
      <c r="N1506">
        <v>13.257949999999999</v>
      </c>
      <c r="O1506">
        <v>10695</v>
      </c>
      <c r="P1506" t="s">
        <v>60</v>
      </c>
      <c r="Q1506" t="s">
        <v>58</v>
      </c>
    </row>
    <row r="1507" spans="1:17" x14ac:dyDescent="0.25">
      <c r="A1507" t="s">
        <v>30</v>
      </c>
      <c r="B1507" t="s">
        <v>38</v>
      </c>
      <c r="C1507" t="s">
        <v>53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0.63158800000000004</v>
      </c>
      <c r="H1507">
        <v>0.80752690000000005</v>
      </c>
      <c r="I1507">
        <v>92.9495</v>
      </c>
      <c r="J1507">
        <v>5.9616000000000002E-2</v>
      </c>
      <c r="K1507">
        <v>0.1283405</v>
      </c>
      <c r="L1507">
        <v>0.17593880000000001</v>
      </c>
      <c r="M1507">
        <v>0.22353719999999999</v>
      </c>
      <c r="N1507">
        <v>0.29226170000000001</v>
      </c>
      <c r="O1507">
        <v>12331</v>
      </c>
      <c r="P1507" t="s">
        <v>60</v>
      </c>
      <c r="Q1507" t="s">
        <v>58</v>
      </c>
    </row>
    <row r="1508" spans="1:17" x14ac:dyDescent="0.25">
      <c r="A1508" t="s">
        <v>28</v>
      </c>
      <c r="B1508" t="s">
        <v>38</v>
      </c>
      <c r="C1508" t="s">
        <v>53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2.5925479999999999</v>
      </c>
      <c r="H1508">
        <v>3.3147440000000001</v>
      </c>
      <c r="I1508">
        <v>92.9495</v>
      </c>
      <c r="J1508">
        <v>0.24471209999999999</v>
      </c>
      <c r="K1508">
        <v>0.52681310000000003</v>
      </c>
      <c r="L1508">
        <v>0.72219540000000004</v>
      </c>
      <c r="M1508">
        <v>0.91757770000000005</v>
      </c>
      <c r="N1508">
        <v>1.1996789999999999</v>
      </c>
      <c r="O1508">
        <v>12331</v>
      </c>
      <c r="P1508" t="s">
        <v>60</v>
      </c>
      <c r="Q1508" t="s">
        <v>58</v>
      </c>
    </row>
    <row r="1509" spans="1:17" x14ac:dyDescent="0.25">
      <c r="A1509" t="s">
        <v>29</v>
      </c>
      <c r="B1509" t="s">
        <v>38</v>
      </c>
      <c r="C1509" t="s">
        <v>53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2.2165089999999998</v>
      </c>
      <c r="H1509">
        <v>2.8339530000000002</v>
      </c>
      <c r="I1509">
        <v>92.9495</v>
      </c>
      <c r="J1509">
        <v>0.2092176</v>
      </c>
      <c r="K1509">
        <v>0.45040089999999999</v>
      </c>
      <c r="L1509">
        <v>0.61744370000000004</v>
      </c>
      <c r="M1509">
        <v>0.78448660000000003</v>
      </c>
      <c r="N1509">
        <v>1.0256700000000001</v>
      </c>
      <c r="O1509">
        <v>12331</v>
      </c>
      <c r="P1509" t="s">
        <v>60</v>
      </c>
      <c r="Q1509" t="s">
        <v>58</v>
      </c>
    </row>
    <row r="1510" spans="1:17" x14ac:dyDescent="0.25">
      <c r="A1510" t="s">
        <v>43</v>
      </c>
      <c r="B1510" t="s">
        <v>38</v>
      </c>
      <c r="C1510" t="s">
        <v>53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31.968720000000001</v>
      </c>
      <c r="H1510">
        <v>40.874110000000002</v>
      </c>
      <c r="I1510">
        <v>92.9495</v>
      </c>
      <c r="J1510">
        <v>3.0175450000000001</v>
      </c>
      <c r="K1510">
        <v>6.4961330000000004</v>
      </c>
      <c r="L1510">
        <v>8.9053920000000009</v>
      </c>
      <c r="M1510">
        <v>11.31465</v>
      </c>
      <c r="N1510">
        <v>14.793240000000001</v>
      </c>
      <c r="O1510">
        <v>12331</v>
      </c>
      <c r="P1510" t="s">
        <v>60</v>
      </c>
      <c r="Q1510" t="s">
        <v>58</v>
      </c>
    </row>
    <row r="1511" spans="1:17" x14ac:dyDescent="0.25">
      <c r="A1511" t="s">
        <v>30</v>
      </c>
      <c r="B1511" t="s">
        <v>38</v>
      </c>
      <c r="C1511" t="s">
        <v>53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0.49239329999999998</v>
      </c>
      <c r="H1511">
        <v>0.68261400000000005</v>
      </c>
      <c r="I1511">
        <v>92.533699999999996</v>
      </c>
      <c r="J1511">
        <v>9.5452599999999999E-2</v>
      </c>
      <c r="K1511">
        <v>0.1514424</v>
      </c>
      <c r="L1511">
        <v>0.19022069999999999</v>
      </c>
      <c r="M1511">
        <v>0.22899910000000001</v>
      </c>
      <c r="N1511">
        <v>0.28498889999999999</v>
      </c>
      <c r="O1511">
        <v>23026</v>
      </c>
      <c r="P1511" t="s">
        <v>60</v>
      </c>
      <c r="Q1511" t="s">
        <v>58</v>
      </c>
    </row>
    <row r="1512" spans="1:17" x14ac:dyDescent="0.25">
      <c r="A1512" t="s">
        <v>28</v>
      </c>
      <c r="B1512" t="s">
        <v>38</v>
      </c>
      <c r="C1512" t="s">
        <v>53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2.1073620000000002</v>
      </c>
      <c r="H1512">
        <v>2.9214760000000002</v>
      </c>
      <c r="I1512">
        <v>92.533699999999996</v>
      </c>
      <c r="J1512">
        <v>0.40852139999999998</v>
      </c>
      <c r="K1512">
        <v>0.64814859999999996</v>
      </c>
      <c r="L1512">
        <v>0.81411350000000005</v>
      </c>
      <c r="M1512">
        <v>0.98007849999999996</v>
      </c>
      <c r="N1512">
        <v>1.219706</v>
      </c>
      <c r="O1512">
        <v>23026</v>
      </c>
      <c r="P1512" t="s">
        <v>60</v>
      </c>
      <c r="Q1512" t="s">
        <v>58</v>
      </c>
    </row>
    <row r="1513" spans="1:17" x14ac:dyDescent="0.25">
      <c r="A1513" t="s">
        <v>29</v>
      </c>
      <c r="B1513" t="s">
        <v>38</v>
      </c>
      <c r="C1513" t="s">
        <v>53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1.7563390000000001</v>
      </c>
      <c r="H1513">
        <v>2.4348450000000001</v>
      </c>
      <c r="I1513">
        <v>92.533699999999996</v>
      </c>
      <c r="J1513">
        <v>0.3404739</v>
      </c>
      <c r="K1513">
        <v>0.54018630000000001</v>
      </c>
      <c r="L1513">
        <v>0.67850650000000001</v>
      </c>
      <c r="M1513">
        <v>0.81682659999999996</v>
      </c>
      <c r="N1513">
        <v>1.0165390000000001</v>
      </c>
      <c r="O1513">
        <v>23026</v>
      </c>
      <c r="P1513" t="s">
        <v>60</v>
      </c>
      <c r="Q1513" t="s">
        <v>58</v>
      </c>
    </row>
    <row r="1514" spans="1:17" x14ac:dyDescent="0.25">
      <c r="A1514" t="s">
        <v>43</v>
      </c>
      <c r="B1514" t="s">
        <v>38</v>
      </c>
      <c r="C1514" t="s">
        <v>53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48.52413</v>
      </c>
      <c r="H1514">
        <v>67.269900000000007</v>
      </c>
      <c r="I1514">
        <v>92.533699999999996</v>
      </c>
      <c r="J1514">
        <v>9.4066130000000001</v>
      </c>
      <c r="K1514">
        <v>14.92427</v>
      </c>
      <c r="L1514">
        <v>18.74578</v>
      </c>
      <c r="M1514">
        <v>22.56729</v>
      </c>
      <c r="N1514">
        <v>28.08494</v>
      </c>
      <c r="O1514">
        <v>23026</v>
      </c>
      <c r="P1514" t="s">
        <v>60</v>
      </c>
      <c r="Q1514" t="s">
        <v>58</v>
      </c>
    </row>
    <row r="1515" spans="1:17" x14ac:dyDescent="0.25">
      <c r="A1515" t="s">
        <v>30</v>
      </c>
      <c r="B1515" t="s">
        <v>38</v>
      </c>
      <c r="C1515" t="s">
        <v>48</v>
      </c>
      <c r="D1515" t="s">
        <v>59</v>
      </c>
      <c r="E1515">
        <v>19</v>
      </c>
      <c r="F1515" t="str">
        <f t="shared" si="23"/>
        <v>Average Per Ton1-in-10August Monthly System Peak Day100% Cycling19</v>
      </c>
      <c r="G1515">
        <v>0.47626570000000001</v>
      </c>
      <c r="H1515">
        <v>0.4572736</v>
      </c>
      <c r="I1515">
        <v>82.478099999999998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10695</v>
      </c>
      <c r="P1515" t="s">
        <v>60</v>
      </c>
      <c r="Q1515" t="s">
        <v>58</v>
      </c>
    </row>
    <row r="1516" spans="1:17" x14ac:dyDescent="0.25">
      <c r="A1516" t="s">
        <v>28</v>
      </c>
      <c r="B1516" t="s">
        <v>38</v>
      </c>
      <c r="C1516" t="s">
        <v>48</v>
      </c>
      <c r="D1516" t="s">
        <v>59</v>
      </c>
      <c r="E1516">
        <v>19</v>
      </c>
      <c r="F1516" t="str">
        <f t="shared" si="23"/>
        <v>Average Per Premise1-in-10August Monthly System Peak Day100% Cycling19</v>
      </c>
      <c r="G1516">
        <v>2.1344500000000002</v>
      </c>
      <c r="H1516">
        <v>2.049334</v>
      </c>
      <c r="I1516">
        <v>82.478099999999998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10695</v>
      </c>
      <c r="P1516" t="s">
        <v>60</v>
      </c>
      <c r="Q1516" t="s">
        <v>58</v>
      </c>
    </row>
    <row r="1517" spans="1:17" x14ac:dyDescent="0.25">
      <c r="A1517" t="s">
        <v>29</v>
      </c>
      <c r="B1517" t="s">
        <v>38</v>
      </c>
      <c r="C1517" t="s">
        <v>48</v>
      </c>
      <c r="D1517" t="s">
        <v>59</v>
      </c>
      <c r="E1517">
        <v>19</v>
      </c>
      <c r="F1517" t="str">
        <f t="shared" si="23"/>
        <v>Average Per Device1-in-10August Monthly System Peak Day100% Cycling19</v>
      </c>
      <c r="G1517">
        <v>1.7287349999999999</v>
      </c>
      <c r="H1517">
        <v>1.6597980000000001</v>
      </c>
      <c r="I1517">
        <v>82.478099999999998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10695</v>
      </c>
      <c r="P1517" t="s">
        <v>60</v>
      </c>
      <c r="Q1517" t="s">
        <v>58</v>
      </c>
    </row>
    <row r="1518" spans="1:17" x14ac:dyDescent="0.25">
      <c r="A1518" t="s">
        <v>43</v>
      </c>
      <c r="B1518" t="s">
        <v>38</v>
      </c>
      <c r="C1518" t="s">
        <v>48</v>
      </c>
      <c r="D1518" t="s">
        <v>59</v>
      </c>
      <c r="E1518">
        <v>19</v>
      </c>
      <c r="F1518" t="str">
        <f t="shared" si="23"/>
        <v>Aggregate1-in-10August Monthly System Peak Day100% Cycling19</v>
      </c>
      <c r="G1518">
        <v>22.827940000000002</v>
      </c>
      <c r="H1518">
        <v>21.917629999999999</v>
      </c>
      <c r="I1518">
        <v>82.478099999999998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10695</v>
      </c>
      <c r="P1518" t="s">
        <v>60</v>
      </c>
      <c r="Q1518" t="s">
        <v>58</v>
      </c>
    </row>
    <row r="1519" spans="1:17" x14ac:dyDescent="0.25">
      <c r="A1519" t="s">
        <v>30</v>
      </c>
      <c r="B1519" t="s">
        <v>38</v>
      </c>
      <c r="C1519" t="s">
        <v>48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0.70045809999999997</v>
      </c>
      <c r="H1519">
        <v>0.65212669999999995</v>
      </c>
      <c r="I1519">
        <v>83.017600000000002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12331</v>
      </c>
      <c r="P1519" t="s">
        <v>60</v>
      </c>
      <c r="Q1519" t="s">
        <v>58</v>
      </c>
    </row>
    <row r="1520" spans="1:17" x14ac:dyDescent="0.25">
      <c r="A1520" t="s">
        <v>28</v>
      </c>
      <c r="B1520" t="s">
        <v>38</v>
      </c>
      <c r="C1520" t="s">
        <v>48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2.8752469999999999</v>
      </c>
      <c r="H1520">
        <v>2.6768559999999999</v>
      </c>
      <c r="I1520">
        <v>83.017600000000002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12331</v>
      </c>
      <c r="P1520" t="s">
        <v>60</v>
      </c>
      <c r="Q1520" t="s">
        <v>58</v>
      </c>
    </row>
    <row r="1521" spans="1:17" x14ac:dyDescent="0.25">
      <c r="A1521" t="s">
        <v>29</v>
      </c>
      <c r="B1521" t="s">
        <v>38</v>
      </c>
      <c r="C1521" t="s">
        <v>48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2.4582030000000001</v>
      </c>
      <c r="H1521">
        <v>2.2885879999999998</v>
      </c>
      <c r="I1521">
        <v>83.017600000000002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12331</v>
      </c>
      <c r="P1521" t="s">
        <v>60</v>
      </c>
      <c r="Q1521" t="s">
        <v>58</v>
      </c>
    </row>
    <row r="1522" spans="1:17" x14ac:dyDescent="0.25">
      <c r="A1522" t="s">
        <v>43</v>
      </c>
      <c r="B1522" t="s">
        <v>38</v>
      </c>
      <c r="C1522" t="s">
        <v>48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35.45467</v>
      </c>
      <c r="H1522">
        <v>33.008310000000002</v>
      </c>
      <c r="I1522">
        <v>83.017600000000002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12331</v>
      </c>
      <c r="P1522" t="s">
        <v>60</v>
      </c>
      <c r="Q1522" t="s">
        <v>58</v>
      </c>
    </row>
    <row r="1523" spans="1:17" x14ac:dyDescent="0.25">
      <c r="A1523" t="s">
        <v>30</v>
      </c>
      <c r="B1523" t="s">
        <v>38</v>
      </c>
      <c r="C1523" t="s">
        <v>48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0.59632070000000004</v>
      </c>
      <c r="H1523">
        <v>0.56161740000000004</v>
      </c>
      <c r="I1523">
        <v>82.766999999999996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23026</v>
      </c>
      <c r="P1523" t="s">
        <v>60</v>
      </c>
      <c r="Q1523" t="s">
        <v>58</v>
      </c>
    </row>
    <row r="1524" spans="1:17" x14ac:dyDescent="0.25">
      <c r="A1524" t="s">
        <v>28</v>
      </c>
      <c r="B1524" t="s">
        <v>38</v>
      </c>
      <c r="C1524" t="s">
        <v>48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2.552155</v>
      </c>
      <c r="H1524">
        <v>2.4036300000000002</v>
      </c>
      <c r="I1524">
        <v>82.766999999999996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23026</v>
      </c>
      <c r="P1524" t="s">
        <v>60</v>
      </c>
      <c r="Q1524" t="s">
        <v>58</v>
      </c>
    </row>
    <row r="1525" spans="1:17" x14ac:dyDescent="0.25">
      <c r="A1525" t="s">
        <v>29</v>
      </c>
      <c r="B1525" t="s">
        <v>38</v>
      </c>
      <c r="C1525" t="s">
        <v>48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2.1270419999999999</v>
      </c>
      <c r="H1525">
        <v>2.0032570000000001</v>
      </c>
      <c r="I1525">
        <v>82.766999999999996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23026</v>
      </c>
      <c r="P1525" t="s">
        <v>60</v>
      </c>
      <c r="Q1525" t="s">
        <v>58</v>
      </c>
    </row>
    <row r="1526" spans="1:17" x14ac:dyDescent="0.25">
      <c r="A1526" t="s">
        <v>43</v>
      </c>
      <c r="B1526" t="s">
        <v>38</v>
      </c>
      <c r="C1526" t="s">
        <v>48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58.765920000000001</v>
      </c>
      <c r="H1526">
        <v>55.34599</v>
      </c>
      <c r="I1526">
        <v>82.766999999999996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23026</v>
      </c>
      <c r="P1526" t="s">
        <v>60</v>
      </c>
      <c r="Q1526" t="s">
        <v>58</v>
      </c>
    </row>
    <row r="1527" spans="1:17" x14ac:dyDescent="0.25">
      <c r="A1527" t="s">
        <v>30</v>
      </c>
      <c r="B1527" t="s">
        <v>38</v>
      </c>
      <c r="C1527" t="s">
        <v>37</v>
      </c>
      <c r="D1527" t="s">
        <v>59</v>
      </c>
      <c r="E1527">
        <v>19</v>
      </c>
      <c r="F1527" t="str">
        <f t="shared" si="23"/>
        <v>Average Per Ton1-in-10August Typical Event Day100% Cycling19</v>
      </c>
      <c r="G1527">
        <v>0.4666709</v>
      </c>
      <c r="H1527">
        <v>0.4480614</v>
      </c>
      <c r="I1527">
        <v>83.015699999999995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10695</v>
      </c>
      <c r="P1527" t="s">
        <v>60</v>
      </c>
      <c r="Q1527" t="s">
        <v>58</v>
      </c>
    </row>
    <row r="1528" spans="1:17" x14ac:dyDescent="0.25">
      <c r="A1528" t="s">
        <v>28</v>
      </c>
      <c r="B1528" t="s">
        <v>38</v>
      </c>
      <c r="C1528" t="s">
        <v>37</v>
      </c>
      <c r="D1528" t="s">
        <v>59</v>
      </c>
      <c r="E1528">
        <v>19</v>
      </c>
      <c r="F1528" t="str">
        <f t="shared" si="23"/>
        <v>Average Per Premise1-in-10August Typical Event Day100% Cycling19</v>
      </c>
      <c r="G1528">
        <v>2.0914489999999999</v>
      </c>
      <c r="H1528">
        <v>2.0080480000000001</v>
      </c>
      <c r="I1528">
        <v>83.015699999999995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10695</v>
      </c>
      <c r="P1528" t="s">
        <v>60</v>
      </c>
      <c r="Q1528" t="s">
        <v>58</v>
      </c>
    </row>
    <row r="1529" spans="1:17" x14ac:dyDescent="0.25">
      <c r="A1529" t="s">
        <v>29</v>
      </c>
      <c r="B1529" t="s">
        <v>38</v>
      </c>
      <c r="C1529" t="s">
        <v>37</v>
      </c>
      <c r="D1529" t="s">
        <v>59</v>
      </c>
      <c r="E1529">
        <v>19</v>
      </c>
      <c r="F1529" t="str">
        <f t="shared" si="23"/>
        <v>Average Per Device1-in-10August Typical Event Day100% Cycling19</v>
      </c>
      <c r="G1529">
        <v>1.693908</v>
      </c>
      <c r="H1529">
        <v>1.6263590000000001</v>
      </c>
      <c r="I1529">
        <v>83.015699999999995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10695</v>
      </c>
      <c r="P1529" t="s">
        <v>60</v>
      </c>
      <c r="Q1529" t="s">
        <v>58</v>
      </c>
    </row>
    <row r="1530" spans="1:17" x14ac:dyDescent="0.25">
      <c r="A1530" t="s">
        <v>43</v>
      </c>
      <c r="B1530" t="s">
        <v>38</v>
      </c>
      <c r="C1530" t="s">
        <v>37</v>
      </c>
      <c r="D1530" t="s">
        <v>59</v>
      </c>
      <c r="E1530">
        <v>19</v>
      </c>
      <c r="F1530" t="str">
        <f t="shared" si="23"/>
        <v>Aggregate1-in-10August Typical Event Day100% Cycling19</v>
      </c>
      <c r="G1530">
        <v>22.36805</v>
      </c>
      <c r="H1530">
        <v>21.47608</v>
      </c>
      <c r="I1530">
        <v>83.015699999999995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10695</v>
      </c>
      <c r="P1530" t="s">
        <v>60</v>
      </c>
      <c r="Q1530" t="s">
        <v>58</v>
      </c>
    </row>
    <row r="1531" spans="1:17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0.68833250000000001</v>
      </c>
      <c r="H1531">
        <v>0.64083769999999995</v>
      </c>
      <c r="I1531">
        <v>83.568299999999994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12331</v>
      </c>
      <c r="P1531" t="s">
        <v>60</v>
      </c>
      <c r="Q1531" t="s">
        <v>58</v>
      </c>
    </row>
    <row r="1532" spans="1:17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2.8254739999999998</v>
      </c>
      <c r="H1532">
        <v>2.6305170000000002</v>
      </c>
      <c r="I1532">
        <v>83.568299999999994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12331</v>
      </c>
      <c r="P1532" t="s">
        <v>60</v>
      </c>
      <c r="Q1532" t="s">
        <v>58</v>
      </c>
    </row>
    <row r="1533" spans="1:17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2.4156499999999999</v>
      </c>
      <c r="H1533">
        <v>2.2489699999999999</v>
      </c>
      <c r="I1533">
        <v>83.568299999999994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12331</v>
      </c>
      <c r="P1533" t="s">
        <v>60</v>
      </c>
      <c r="Q1533" t="s">
        <v>58</v>
      </c>
    </row>
    <row r="1534" spans="1:17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34.840919999999997</v>
      </c>
      <c r="H1534">
        <v>32.436900000000001</v>
      </c>
      <c r="I1534">
        <v>83.568299999999994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12331</v>
      </c>
      <c r="P1534" t="s">
        <v>60</v>
      </c>
      <c r="Q1534" t="s">
        <v>58</v>
      </c>
    </row>
    <row r="1535" spans="1:17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0.58537070000000002</v>
      </c>
      <c r="H1535">
        <v>0.55129309999999998</v>
      </c>
      <c r="I1535">
        <v>83.311599999999999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23026</v>
      </c>
      <c r="P1535" t="s">
        <v>60</v>
      </c>
      <c r="Q1535" t="s">
        <v>58</v>
      </c>
    </row>
    <row r="1536" spans="1:17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2.50529</v>
      </c>
      <c r="H1536">
        <v>2.3594439999999999</v>
      </c>
      <c r="I1536">
        <v>83.311599999999999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23026</v>
      </c>
      <c r="P1536" t="s">
        <v>60</v>
      </c>
      <c r="Q1536" t="s">
        <v>58</v>
      </c>
    </row>
    <row r="1537" spans="1:17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2.0879840000000001</v>
      </c>
      <c r="H1537">
        <v>1.966431</v>
      </c>
      <c r="I1537">
        <v>83.311599999999999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23026</v>
      </c>
      <c r="P1537" t="s">
        <v>60</v>
      </c>
      <c r="Q1537" t="s">
        <v>58</v>
      </c>
    </row>
    <row r="1538" spans="1:17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57.686819999999997</v>
      </c>
      <c r="H1538">
        <v>54.328560000000003</v>
      </c>
      <c r="I1538">
        <v>83.311599999999999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23026</v>
      </c>
      <c r="P1538" t="s">
        <v>60</v>
      </c>
      <c r="Q1538" t="s">
        <v>58</v>
      </c>
    </row>
    <row r="1539" spans="1:17" x14ac:dyDescent="0.25">
      <c r="A1539" t="s">
        <v>30</v>
      </c>
      <c r="B1539" t="s">
        <v>38</v>
      </c>
      <c r="C1539" t="s">
        <v>49</v>
      </c>
      <c r="D1539" t="s">
        <v>59</v>
      </c>
      <c r="E1539">
        <v>19</v>
      </c>
      <c r="F1539" t="str">
        <f t="shared" ref="F1539:F1602" si="24">CONCATENATE(A1539,B1539,C1539,D1539,E1539)</f>
        <v>Average Per Ton1-in-10July Monthly System Peak Day100% Cycling19</v>
      </c>
      <c r="G1539">
        <v>0.4168174</v>
      </c>
      <c r="H1539">
        <v>0.40019589999999999</v>
      </c>
      <c r="I1539">
        <v>80.180599999999998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10695</v>
      </c>
      <c r="P1539" t="s">
        <v>60</v>
      </c>
      <c r="Q1539" t="s">
        <v>58</v>
      </c>
    </row>
    <row r="1540" spans="1:17" x14ac:dyDescent="0.25">
      <c r="A1540" t="s">
        <v>28</v>
      </c>
      <c r="B1540" t="s">
        <v>38</v>
      </c>
      <c r="C1540" t="s">
        <v>49</v>
      </c>
      <c r="D1540" t="s">
        <v>59</v>
      </c>
      <c r="E1540">
        <v>19</v>
      </c>
      <c r="F1540" t="str">
        <f t="shared" si="24"/>
        <v>Average Per Premise1-in-10July Monthly System Peak Day100% Cycling19</v>
      </c>
      <c r="G1540">
        <v>1.8680239999999999</v>
      </c>
      <c r="H1540">
        <v>1.793533</v>
      </c>
      <c r="I1540">
        <v>80.180599999999998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10695</v>
      </c>
      <c r="P1540" t="s">
        <v>60</v>
      </c>
      <c r="Q1540" t="s">
        <v>58</v>
      </c>
    </row>
    <row r="1541" spans="1:17" x14ac:dyDescent="0.25">
      <c r="A1541" t="s">
        <v>29</v>
      </c>
      <c r="B1541" t="s">
        <v>38</v>
      </c>
      <c r="C1541" t="s">
        <v>49</v>
      </c>
      <c r="D1541" t="s">
        <v>59</v>
      </c>
      <c r="E1541">
        <v>19</v>
      </c>
      <c r="F1541" t="str">
        <f t="shared" si="24"/>
        <v>Average Per Device1-in-10July Monthly System Peak Day100% Cycling19</v>
      </c>
      <c r="G1541">
        <v>1.5129509999999999</v>
      </c>
      <c r="H1541">
        <v>1.4526190000000001</v>
      </c>
      <c r="I1541">
        <v>80.180599999999998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10695</v>
      </c>
      <c r="P1541" t="s">
        <v>60</v>
      </c>
      <c r="Q1541" t="s">
        <v>58</v>
      </c>
    </row>
    <row r="1542" spans="1:17" x14ac:dyDescent="0.25">
      <c r="A1542" t="s">
        <v>43</v>
      </c>
      <c r="B1542" t="s">
        <v>38</v>
      </c>
      <c r="C1542" t="s">
        <v>49</v>
      </c>
      <c r="D1542" t="s">
        <v>59</v>
      </c>
      <c r="E1542">
        <v>19</v>
      </c>
      <c r="F1542" t="str">
        <f t="shared" si="24"/>
        <v>Aggregate1-in-10July Monthly System Peak Day100% Cycling19</v>
      </c>
      <c r="G1542">
        <v>19.97852</v>
      </c>
      <c r="H1542">
        <v>19.181830000000001</v>
      </c>
      <c r="I1542">
        <v>80.180599999999998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10695</v>
      </c>
      <c r="P1542" t="s">
        <v>60</v>
      </c>
      <c r="Q1542" t="s">
        <v>58</v>
      </c>
    </row>
    <row r="1543" spans="1:17" x14ac:dyDescent="0.25">
      <c r="A1543" t="s">
        <v>30</v>
      </c>
      <c r="B1543" t="s">
        <v>38</v>
      </c>
      <c r="C1543" t="s">
        <v>49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0.61940779999999995</v>
      </c>
      <c r="H1543">
        <v>0.57666879999999998</v>
      </c>
      <c r="I1543">
        <v>80.745199999999997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12331</v>
      </c>
      <c r="P1543" t="s">
        <v>60</v>
      </c>
      <c r="Q1543" t="s">
        <v>58</v>
      </c>
    </row>
    <row r="1544" spans="1:17" x14ac:dyDescent="0.25">
      <c r="A1544" t="s">
        <v>28</v>
      </c>
      <c r="B1544" t="s">
        <v>38</v>
      </c>
      <c r="C1544" t="s">
        <v>49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2.542551</v>
      </c>
      <c r="H1544">
        <v>2.3671160000000002</v>
      </c>
      <c r="I1544">
        <v>80.745199999999997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12331</v>
      </c>
      <c r="P1544" t="s">
        <v>60</v>
      </c>
      <c r="Q1544" t="s">
        <v>58</v>
      </c>
    </row>
    <row r="1545" spans="1:17" x14ac:dyDescent="0.25">
      <c r="A1545" t="s">
        <v>29</v>
      </c>
      <c r="B1545" t="s">
        <v>38</v>
      </c>
      <c r="C1545" t="s">
        <v>49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2.1737639999999998</v>
      </c>
      <c r="H1545">
        <v>2.0237750000000001</v>
      </c>
      <c r="I1545">
        <v>80.745199999999997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12331</v>
      </c>
      <c r="P1545" t="s">
        <v>60</v>
      </c>
      <c r="Q1545" t="s">
        <v>58</v>
      </c>
    </row>
    <row r="1546" spans="1:17" x14ac:dyDescent="0.25">
      <c r="A1546" t="s">
        <v>43</v>
      </c>
      <c r="B1546" t="s">
        <v>38</v>
      </c>
      <c r="C1546" t="s">
        <v>49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31.35219</v>
      </c>
      <c r="H1546">
        <v>29.1889</v>
      </c>
      <c r="I1546">
        <v>80.745199999999997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12331</v>
      </c>
      <c r="P1546" t="s">
        <v>60</v>
      </c>
      <c r="Q1546" t="s">
        <v>58</v>
      </c>
    </row>
    <row r="1547" spans="1:17" x14ac:dyDescent="0.25">
      <c r="A1547" t="s">
        <v>30</v>
      </c>
      <c r="B1547" t="s">
        <v>38</v>
      </c>
      <c r="C1547" t="s">
        <v>49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0.52530449999999995</v>
      </c>
      <c r="H1547">
        <v>0.4946971</v>
      </c>
      <c r="I1547">
        <v>80.482900000000001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23026</v>
      </c>
      <c r="P1547" t="s">
        <v>60</v>
      </c>
      <c r="Q1547" t="s">
        <v>58</v>
      </c>
    </row>
    <row r="1548" spans="1:17" x14ac:dyDescent="0.25">
      <c r="A1548" t="s">
        <v>28</v>
      </c>
      <c r="B1548" t="s">
        <v>38</v>
      </c>
      <c r="C1548" t="s">
        <v>49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2.2482169999999999</v>
      </c>
      <c r="H1548">
        <v>2.1172230000000001</v>
      </c>
      <c r="I1548">
        <v>80.482900000000001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23026</v>
      </c>
      <c r="P1548" t="s">
        <v>60</v>
      </c>
      <c r="Q1548" t="s">
        <v>58</v>
      </c>
    </row>
    <row r="1549" spans="1:17" x14ac:dyDescent="0.25">
      <c r="A1549" t="s">
        <v>29</v>
      </c>
      <c r="B1549" t="s">
        <v>38</v>
      </c>
      <c r="C1549" t="s">
        <v>49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1.873731</v>
      </c>
      <c r="H1549">
        <v>1.764556</v>
      </c>
      <c r="I1549">
        <v>80.482900000000001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23026</v>
      </c>
      <c r="P1549" t="s">
        <v>60</v>
      </c>
      <c r="Q1549" t="s">
        <v>58</v>
      </c>
    </row>
    <row r="1550" spans="1:17" x14ac:dyDescent="0.25">
      <c r="A1550" t="s">
        <v>43</v>
      </c>
      <c r="B1550" t="s">
        <v>38</v>
      </c>
      <c r="C1550" t="s">
        <v>49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51.767449999999997</v>
      </c>
      <c r="H1550">
        <v>48.751170000000002</v>
      </c>
      <c r="I1550">
        <v>80.482900000000001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23026</v>
      </c>
      <c r="P1550" t="s">
        <v>60</v>
      </c>
      <c r="Q1550" t="s">
        <v>58</v>
      </c>
    </row>
    <row r="1551" spans="1:17" x14ac:dyDescent="0.25">
      <c r="A1551" t="s">
        <v>30</v>
      </c>
      <c r="B1551" t="s">
        <v>38</v>
      </c>
      <c r="C1551" t="s">
        <v>50</v>
      </c>
      <c r="D1551" t="s">
        <v>59</v>
      </c>
      <c r="E1551">
        <v>19</v>
      </c>
      <c r="F1551" t="str">
        <f t="shared" si="24"/>
        <v>Average Per Ton1-in-10June Monthly System Peak Day100% Cycling19</v>
      </c>
      <c r="G1551">
        <v>0.4033582</v>
      </c>
      <c r="H1551">
        <v>0.38727339999999999</v>
      </c>
      <c r="I1551">
        <v>80.841099999999997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10695</v>
      </c>
      <c r="P1551" t="s">
        <v>60</v>
      </c>
      <c r="Q1551" t="s">
        <v>58</v>
      </c>
    </row>
    <row r="1552" spans="1:17" x14ac:dyDescent="0.25">
      <c r="A1552" t="s">
        <v>28</v>
      </c>
      <c r="B1552" t="s">
        <v>38</v>
      </c>
      <c r="C1552" t="s">
        <v>50</v>
      </c>
      <c r="D1552" t="s">
        <v>59</v>
      </c>
      <c r="E1552">
        <v>19</v>
      </c>
      <c r="F1552" t="str">
        <f t="shared" si="24"/>
        <v>Average Per Premise1-in-10June Monthly System Peak Day100% Cycling19</v>
      </c>
      <c r="G1552">
        <v>1.8077049999999999</v>
      </c>
      <c r="H1552">
        <v>1.735619</v>
      </c>
      <c r="I1552">
        <v>80.841099999999997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10695</v>
      </c>
      <c r="P1552" t="s">
        <v>60</v>
      </c>
      <c r="Q1552" t="s">
        <v>58</v>
      </c>
    </row>
    <row r="1553" spans="1:17" x14ac:dyDescent="0.25">
      <c r="A1553" t="s">
        <v>29</v>
      </c>
      <c r="B1553" t="s">
        <v>38</v>
      </c>
      <c r="C1553" t="s">
        <v>50</v>
      </c>
      <c r="D1553" t="s">
        <v>59</v>
      </c>
      <c r="E1553">
        <v>19</v>
      </c>
      <c r="F1553" t="str">
        <f t="shared" si="24"/>
        <v>Average Per Device1-in-10June Monthly System Peak Day100% Cycling19</v>
      </c>
      <c r="G1553">
        <v>1.464097</v>
      </c>
      <c r="H1553">
        <v>1.405713</v>
      </c>
      <c r="I1553">
        <v>80.841099999999997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10695</v>
      </c>
      <c r="P1553" t="s">
        <v>60</v>
      </c>
      <c r="Q1553" t="s">
        <v>58</v>
      </c>
    </row>
    <row r="1554" spans="1:17" x14ac:dyDescent="0.25">
      <c r="A1554" t="s">
        <v>43</v>
      </c>
      <c r="B1554" t="s">
        <v>38</v>
      </c>
      <c r="C1554" t="s">
        <v>50</v>
      </c>
      <c r="D1554" t="s">
        <v>59</v>
      </c>
      <c r="E1554">
        <v>19</v>
      </c>
      <c r="F1554" t="str">
        <f t="shared" si="24"/>
        <v>Aggregate1-in-10June Monthly System Peak Day100% Cycling19</v>
      </c>
      <c r="G1554">
        <v>19.333400000000001</v>
      </c>
      <c r="H1554">
        <v>18.562439999999999</v>
      </c>
      <c r="I1554">
        <v>80.841099999999997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10695</v>
      </c>
      <c r="P1554" t="s">
        <v>60</v>
      </c>
      <c r="Q1554" t="s">
        <v>58</v>
      </c>
    </row>
    <row r="1555" spans="1:17" x14ac:dyDescent="0.25">
      <c r="A1555" t="s">
        <v>30</v>
      </c>
      <c r="B1555" t="s">
        <v>38</v>
      </c>
      <c r="C1555" t="s">
        <v>50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0.60100209999999998</v>
      </c>
      <c r="H1555">
        <v>0.55953310000000001</v>
      </c>
      <c r="I1555">
        <v>81.320899999999995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12331</v>
      </c>
      <c r="P1555" t="s">
        <v>60</v>
      </c>
      <c r="Q1555" t="s">
        <v>58</v>
      </c>
    </row>
    <row r="1556" spans="1:17" x14ac:dyDescent="0.25">
      <c r="A1556" t="s">
        <v>28</v>
      </c>
      <c r="B1556" t="s">
        <v>38</v>
      </c>
      <c r="C1556" t="s">
        <v>50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2.4669989999999999</v>
      </c>
      <c r="H1556">
        <v>2.2967770000000001</v>
      </c>
      <c r="I1556">
        <v>81.320899999999995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12331</v>
      </c>
      <c r="P1556" t="s">
        <v>60</v>
      </c>
      <c r="Q1556" t="s">
        <v>58</v>
      </c>
    </row>
    <row r="1557" spans="1:17" x14ac:dyDescent="0.25">
      <c r="A1557" t="s">
        <v>29</v>
      </c>
      <c r="B1557" t="s">
        <v>38</v>
      </c>
      <c r="C1557" t="s">
        <v>50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2.1091700000000002</v>
      </c>
      <c r="H1557">
        <v>1.963638</v>
      </c>
      <c r="I1557">
        <v>81.320899999999995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12331</v>
      </c>
      <c r="P1557" t="s">
        <v>60</v>
      </c>
      <c r="Q1557" t="s">
        <v>58</v>
      </c>
    </row>
    <row r="1558" spans="1:17" x14ac:dyDescent="0.25">
      <c r="A1558" t="s">
        <v>43</v>
      </c>
      <c r="B1558" t="s">
        <v>38</v>
      </c>
      <c r="C1558" t="s">
        <v>50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30.420559999999998</v>
      </c>
      <c r="H1558">
        <v>28.321549999999998</v>
      </c>
      <c r="I1558">
        <v>81.320899999999995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12331</v>
      </c>
      <c r="P1558" t="s">
        <v>60</v>
      </c>
      <c r="Q1558" t="s">
        <v>58</v>
      </c>
    </row>
    <row r="1559" spans="1:17" x14ac:dyDescent="0.25">
      <c r="A1559" t="s">
        <v>30</v>
      </c>
      <c r="B1559" t="s">
        <v>38</v>
      </c>
      <c r="C1559" t="s">
        <v>50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0.50919650000000005</v>
      </c>
      <c r="H1559">
        <v>0.47951850000000001</v>
      </c>
      <c r="I1559">
        <v>81.098100000000002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23026</v>
      </c>
      <c r="P1559" t="s">
        <v>60</v>
      </c>
      <c r="Q1559" t="s">
        <v>58</v>
      </c>
    </row>
    <row r="1560" spans="1:17" x14ac:dyDescent="0.25">
      <c r="A1560" t="s">
        <v>28</v>
      </c>
      <c r="B1560" t="s">
        <v>38</v>
      </c>
      <c r="C1560" t="s">
        <v>50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2.1792769999999999</v>
      </c>
      <c r="H1560">
        <v>2.05226</v>
      </c>
      <c r="I1560">
        <v>81.098100000000002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23026</v>
      </c>
      <c r="P1560" t="s">
        <v>60</v>
      </c>
      <c r="Q1560" t="s">
        <v>58</v>
      </c>
    </row>
    <row r="1561" spans="1:17" x14ac:dyDescent="0.25">
      <c r="A1561" t="s">
        <v>29</v>
      </c>
      <c r="B1561" t="s">
        <v>38</v>
      </c>
      <c r="C1561" t="s">
        <v>50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1.8162750000000001</v>
      </c>
      <c r="H1561">
        <v>1.710415</v>
      </c>
      <c r="I1561">
        <v>81.098100000000002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23026</v>
      </c>
      <c r="P1561" t="s">
        <v>60</v>
      </c>
      <c r="Q1561" t="s">
        <v>58</v>
      </c>
    </row>
    <row r="1562" spans="1:17" x14ac:dyDescent="0.25">
      <c r="A1562" t="s">
        <v>43</v>
      </c>
      <c r="B1562" t="s">
        <v>38</v>
      </c>
      <c r="C1562" t="s">
        <v>50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50.180039999999998</v>
      </c>
      <c r="H1562">
        <v>47.25535</v>
      </c>
      <c r="I1562">
        <v>81.098100000000002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23026</v>
      </c>
      <c r="P1562" t="s">
        <v>60</v>
      </c>
      <c r="Q1562" t="s">
        <v>58</v>
      </c>
    </row>
    <row r="1563" spans="1:17" x14ac:dyDescent="0.25">
      <c r="A1563" t="s">
        <v>30</v>
      </c>
      <c r="B1563" t="s">
        <v>38</v>
      </c>
      <c r="C1563" t="s">
        <v>51</v>
      </c>
      <c r="D1563" t="s">
        <v>59</v>
      </c>
      <c r="E1563">
        <v>19</v>
      </c>
      <c r="F1563" t="str">
        <f t="shared" si="24"/>
        <v>Average Per Ton1-in-10May Monthly System Peak Day100% Cycling19</v>
      </c>
      <c r="G1563">
        <v>0.40560669999999999</v>
      </c>
      <c r="H1563">
        <v>0.38943230000000001</v>
      </c>
      <c r="I1563">
        <v>81.991299999999995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10695</v>
      </c>
      <c r="P1563" t="s">
        <v>60</v>
      </c>
      <c r="Q1563" t="s">
        <v>58</v>
      </c>
    </row>
    <row r="1564" spans="1:17" x14ac:dyDescent="0.25">
      <c r="A1564" t="s">
        <v>28</v>
      </c>
      <c r="B1564" t="s">
        <v>38</v>
      </c>
      <c r="C1564" t="s">
        <v>51</v>
      </c>
      <c r="D1564" t="s">
        <v>59</v>
      </c>
      <c r="E1564">
        <v>19</v>
      </c>
      <c r="F1564" t="str">
        <f t="shared" si="24"/>
        <v>Average Per Premise1-in-10May Monthly System Peak Day100% Cycling19</v>
      </c>
      <c r="G1564">
        <v>1.817782</v>
      </c>
      <c r="H1564">
        <v>1.7452939999999999</v>
      </c>
      <c r="I1564">
        <v>81.991299999999995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10695</v>
      </c>
      <c r="P1564" t="s">
        <v>60</v>
      </c>
      <c r="Q1564" t="s">
        <v>58</v>
      </c>
    </row>
    <row r="1565" spans="1:17" x14ac:dyDescent="0.25">
      <c r="A1565" t="s">
        <v>29</v>
      </c>
      <c r="B1565" t="s">
        <v>38</v>
      </c>
      <c r="C1565" t="s">
        <v>51</v>
      </c>
      <c r="D1565" t="s">
        <v>59</v>
      </c>
      <c r="E1565">
        <v>19</v>
      </c>
      <c r="F1565" t="str">
        <f t="shared" si="24"/>
        <v>Average Per Device1-in-10May Monthly System Peak Day100% Cycling19</v>
      </c>
      <c r="G1565">
        <v>1.472259</v>
      </c>
      <c r="H1565">
        <v>1.4135489999999999</v>
      </c>
      <c r="I1565">
        <v>81.991299999999995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10695</v>
      </c>
      <c r="P1565" t="s">
        <v>60</v>
      </c>
      <c r="Q1565" t="s">
        <v>58</v>
      </c>
    </row>
    <row r="1566" spans="1:17" x14ac:dyDescent="0.25">
      <c r="A1566" t="s">
        <v>43</v>
      </c>
      <c r="B1566" t="s">
        <v>38</v>
      </c>
      <c r="C1566" t="s">
        <v>51</v>
      </c>
      <c r="D1566" t="s">
        <v>59</v>
      </c>
      <c r="E1566">
        <v>19</v>
      </c>
      <c r="F1566" t="str">
        <f t="shared" si="24"/>
        <v>Aggregate1-in-10May Monthly System Peak Day100% Cycling19</v>
      </c>
      <c r="G1566">
        <v>19.441179999999999</v>
      </c>
      <c r="H1566">
        <v>18.66592</v>
      </c>
      <c r="I1566">
        <v>81.991299999999995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10695</v>
      </c>
      <c r="P1566" t="s">
        <v>60</v>
      </c>
      <c r="Q1566" t="s">
        <v>58</v>
      </c>
    </row>
    <row r="1567" spans="1:17" x14ac:dyDescent="0.25">
      <c r="A1567" t="s">
        <v>30</v>
      </c>
      <c r="B1567" t="s">
        <v>38</v>
      </c>
      <c r="C1567" t="s">
        <v>51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0.60592489999999999</v>
      </c>
      <c r="H1567">
        <v>0.56411619999999996</v>
      </c>
      <c r="I1567">
        <v>82.259900000000002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12331</v>
      </c>
      <c r="P1567" t="s">
        <v>60</v>
      </c>
      <c r="Q1567" t="s">
        <v>58</v>
      </c>
    </row>
    <row r="1568" spans="1:17" x14ac:dyDescent="0.25">
      <c r="A1568" t="s">
        <v>28</v>
      </c>
      <c r="B1568" t="s">
        <v>38</v>
      </c>
      <c r="C1568" t="s">
        <v>51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2.487206</v>
      </c>
      <c r="H1568">
        <v>2.3155899999999998</v>
      </c>
      <c r="I1568">
        <v>82.259900000000002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12331</v>
      </c>
      <c r="P1568" t="s">
        <v>60</v>
      </c>
      <c r="Q1568" t="s">
        <v>58</v>
      </c>
    </row>
    <row r="1569" spans="1:17" x14ac:dyDescent="0.25">
      <c r="A1569" t="s">
        <v>29</v>
      </c>
      <c r="B1569" t="s">
        <v>38</v>
      </c>
      <c r="C1569" t="s">
        <v>51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2.1264470000000002</v>
      </c>
      <c r="H1569">
        <v>1.979722</v>
      </c>
      <c r="I1569">
        <v>82.259900000000002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12331</v>
      </c>
      <c r="P1569" t="s">
        <v>60</v>
      </c>
      <c r="Q1569" t="s">
        <v>58</v>
      </c>
    </row>
    <row r="1570" spans="1:17" x14ac:dyDescent="0.25">
      <c r="A1570" t="s">
        <v>43</v>
      </c>
      <c r="B1570" t="s">
        <v>38</v>
      </c>
      <c r="C1570" t="s">
        <v>51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30.669740000000001</v>
      </c>
      <c r="H1570">
        <v>28.553540000000002</v>
      </c>
      <c r="I1570">
        <v>82.259900000000002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12331</v>
      </c>
      <c r="P1570" t="s">
        <v>60</v>
      </c>
      <c r="Q1570" t="s">
        <v>58</v>
      </c>
    </row>
    <row r="1571" spans="1:17" x14ac:dyDescent="0.25">
      <c r="A1571" t="s">
        <v>30</v>
      </c>
      <c r="B1571" t="s">
        <v>38</v>
      </c>
      <c r="C1571" t="s">
        <v>51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0.51287709999999997</v>
      </c>
      <c r="H1571">
        <v>0.4829755</v>
      </c>
      <c r="I1571">
        <v>82.135099999999994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23026</v>
      </c>
      <c r="P1571" t="s">
        <v>60</v>
      </c>
      <c r="Q1571" t="s">
        <v>58</v>
      </c>
    </row>
    <row r="1572" spans="1:17" x14ac:dyDescent="0.25">
      <c r="A1572" t="s">
        <v>28</v>
      </c>
      <c r="B1572" t="s">
        <v>38</v>
      </c>
      <c r="C1572" t="s">
        <v>51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2.19503</v>
      </c>
      <c r="H1572">
        <v>2.067056</v>
      </c>
      <c r="I1572">
        <v>82.135099999999994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23026</v>
      </c>
      <c r="P1572" t="s">
        <v>60</v>
      </c>
      <c r="Q1572" t="s">
        <v>58</v>
      </c>
    </row>
    <row r="1573" spans="1:17" x14ac:dyDescent="0.25">
      <c r="A1573" t="s">
        <v>29</v>
      </c>
      <c r="B1573" t="s">
        <v>38</v>
      </c>
      <c r="C1573" t="s">
        <v>51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1.8294029999999999</v>
      </c>
      <c r="H1573">
        <v>1.7227460000000001</v>
      </c>
      <c r="I1573">
        <v>82.135099999999994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23026</v>
      </c>
      <c r="P1573" t="s">
        <v>60</v>
      </c>
      <c r="Q1573" t="s">
        <v>58</v>
      </c>
    </row>
    <row r="1574" spans="1:17" x14ac:dyDescent="0.25">
      <c r="A1574" t="s">
        <v>43</v>
      </c>
      <c r="B1574" t="s">
        <v>38</v>
      </c>
      <c r="C1574" t="s">
        <v>51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50.542760000000001</v>
      </c>
      <c r="H1574">
        <v>47.596029999999999</v>
      </c>
      <c r="I1574">
        <v>82.135099999999994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23026</v>
      </c>
      <c r="P1574" t="s">
        <v>60</v>
      </c>
      <c r="Q1574" t="s">
        <v>58</v>
      </c>
    </row>
    <row r="1575" spans="1:17" x14ac:dyDescent="0.25">
      <c r="A1575" t="s">
        <v>30</v>
      </c>
      <c r="B1575" t="s">
        <v>38</v>
      </c>
      <c r="C1575" t="s">
        <v>52</v>
      </c>
      <c r="D1575" t="s">
        <v>59</v>
      </c>
      <c r="E1575">
        <v>19</v>
      </c>
      <c r="F1575" t="str">
        <f t="shared" si="24"/>
        <v>Average Per Ton1-in-10October Monthly System Peak Day100% Cycling19</v>
      </c>
      <c r="G1575">
        <v>0.43311119999999997</v>
      </c>
      <c r="H1575">
        <v>0.41583999999999999</v>
      </c>
      <c r="I1575">
        <v>77.352099999999993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10695</v>
      </c>
      <c r="P1575" t="s">
        <v>60</v>
      </c>
      <c r="Q1575" t="s">
        <v>58</v>
      </c>
    </row>
    <row r="1576" spans="1:17" x14ac:dyDescent="0.25">
      <c r="A1576" t="s">
        <v>28</v>
      </c>
      <c r="B1576" t="s">
        <v>38</v>
      </c>
      <c r="C1576" t="s">
        <v>52</v>
      </c>
      <c r="D1576" t="s">
        <v>59</v>
      </c>
      <c r="E1576">
        <v>19</v>
      </c>
      <c r="F1576" t="str">
        <f t="shared" si="24"/>
        <v>Average Per Premise1-in-10October Monthly System Peak Day100% Cycling19</v>
      </c>
      <c r="G1576">
        <v>1.941047</v>
      </c>
      <c r="H1576">
        <v>1.8636440000000001</v>
      </c>
      <c r="I1576">
        <v>77.352099999999993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10695</v>
      </c>
      <c r="P1576" t="s">
        <v>60</v>
      </c>
      <c r="Q1576" t="s">
        <v>58</v>
      </c>
    </row>
    <row r="1577" spans="1:17" x14ac:dyDescent="0.25">
      <c r="A1577" t="s">
        <v>29</v>
      </c>
      <c r="B1577" t="s">
        <v>38</v>
      </c>
      <c r="C1577" t="s">
        <v>52</v>
      </c>
      <c r="D1577" t="s">
        <v>59</v>
      </c>
      <c r="E1577">
        <v>19</v>
      </c>
      <c r="F1577" t="str">
        <f t="shared" si="24"/>
        <v>Average Per Device1-in-10October Monthly System Peak Day100% Cycling19</v>
      </c>
      <c r="G1577">
        <v>1.5720940000000001</v>
      </c>
      <c r="H1577">
        <v>1.5094030000000001</v>
      </c>
      <c r="I1577">
        <v>77.352099999999993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10695</v>
      </c>
      <c r="P1577" t="s">
        <v>60</v>
      </c>
      <c r="Q1577" t="s">
        <v>58</v>
      </c>
    </row>
    <row r="1578" spans="1:17" x14ac:dyDescent="0.25">
      <c r="A1578" t="s">
        <v>43</v>
      </c>
      <c r="B1578" t="s">
        <v>38</v>
      </c>
      <c r="C1578" t="s">
        <v>52</v>
      </c>
      <c r="D1578" t="s">
        <v>59</v>
      </c>
      <c r="E1578">
        <v>19</v>
      </c>
      <c r="F1578" t="str">
        <f t="shared" si="24"/>
        <v>Aggregate1-in-10October Monthly System Peak Day100% Cycling19</v>
      </c>
      <c r="G1578">
        <v>20.75949</v>
      </c>
      <c r="H1578">
        <v>19.93167</v>
      </c>
      <c r="I1578">
        <v>77.352099999999993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10695</v>
      </c>
      <c r="P1578" t="s">
        <v>60</v>
      </c>
      <c r="Q1578" t="s">
        <v>58</v>
      </c>
    </row>
    <row r="1579" spans="1:17" x14ac:dyDescent="0.25">
      <c r="A1579" t="s">
        <v>30</v>
      </c>
      <c r="B1579" t="s">
        <v>38</v>
      </c>
      <c r="C1579" t="s">
        <v>52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0.63901140000000001</v>
      </c>
      <c r="H1579">
        <v>0.59491970000000005</v>
      </c>
      <c r="I1579">
        <v>77.562100000000001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12331</v>
      </c>
      <c r="P1579" t="s">
        <v>60</v>
      </c>
      <c r="Q1579" t="s">
        <v>58</v>
      </c>
    </row>
    <row r="1580" spans="1:17" x14ac:dyDescent="0.25">
      <c r="A1580" t="s">
        <v>28</v>
      </c>
      <c r="B1580" t="s">
        <v>38</v>
      </c>
      <c r="C1580" t="s">
        <v>52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2.6230199999999999</v>
      </c>
      <c r="H1580">
        <v>2.4420320000000002</v>
      </c>
      <c r="I1580">
        <v>77.562100000000001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12331</v>
      </c>
      <c r="P1580" t="s">
        <v>60</v>
      </c>
      <c r="Q1580" t="s">
        <v>58</v>
      </c>
    </row>
    <row r="1581" spans="1:17" x14ac:dyDescent="0.25">
      <c r="A1581" t="s">
        <v>29</v>
      </c>
      <c r="B1581" t="s">
        <v>38</v>
      </c>
      <c r="C1581" t="s">
        <v>52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2.2425609999999998</v>
      </c>
      <c r="H1581">
        <v>2.087825</v>
      </c>
      <c r="I1581">
        <v>77.562100000000001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12331</v>
      </c>
      <c r="P1581" t="s">
        <v>60</v>
      </c>
      <c r="Q1581" t="s">
        <v>58</v>
      </c>
    </row>
    <row r="1582" spans="1:17" x14ac:dyDescent="0.25">
      <c r="A1582" t="s">
        <v>43</v>
      </c>
      <c r="B1582" t="s">
        <v>38</v>
      </c>
      <c r="C1582" t="s">
        <v>52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32.344459999999998</v>
      </c>
      <c r="H1582">
        <v>30.1127</v>
      </c>
      <c r="I1582">
        <v>77.562100000000001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12331</v>
      </c>
      <c r="P1582" t="s">
        <v>60</v>
      </c>
      <c r="Q1582" t="s">
        <v>58</v>
      </c>
    </row>
    <row r="1583" spans="1:17" x14ac:dyDescent="0.25">
      <c r="A1583" t="s">
        <v>30</v>
      </c>
      <c r="B1583" t="s">
        <v>38</v>
      </c>
      <c r="C1583" t="s">
        <v>52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0.54337069999999998</v>
      </c>
      <c r="H1583">
        <v>0.5117372</v>
      </c>
      <c r="I1583">
        <v>77.464600000000004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23026</v>
      </c>
      <c r="P1583" t="s">
        <v>60</v>
      </c>
      <c r="Q1583" t="s">
        <v>58</v>
      </c>
    </row>
    <row r="1584" spans="1:17" x14ac:dyDescent="0.25">
      <c r="A1584" t="s">
        <v>28</v>
      </c>
      <c r="B1584" t="s">
        <v>38</v>
      </c>
      <c r="C1584" t="s">
        <v>52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2.3255379999999999</v>
      </c>
      <c r="H1584">
        <v>2.1901510000000002</v>
      </c>
      <c r="I1584">
        <v>77.464600000000004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23026</v>
      </c>
      <c r="P1584" t="s">
        <v>60</v>
      </c>
      <c r="Q1584" t="s">
        <v>58</v>
      </c>
    </row>
    <row r="1585" spans="1:17" x14ac:dyDescent="0.25">
      <c r="A1585" t="s">
        <v>29</v>
      </c>
      <c r="B1585" t="s">
        <v>38</v>
      </c>
      <c r="C1585" t="s">
        <v>52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1.938172</v>
      </c>
      <c r="H1585">
        <v>1.825337</v>
      </c>
      <c r="I1585">
        <v>77.464600000000004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23026</v>
      </c>
      <c r="P1585" t="s">
        <v>60</v>
      </c>
      <c r="Q1585" t="s">
        <v>58</v>
      </c>
    </row>
    <row r="1586" spans="1:17" x14ac:dyDescent="0.25">
      <c r="A1586" t="s">
        <v>43</v>
      </c>
      <c r="B1586" t="s">
        <v>38</v>
      </c>
      <c r="C1586" t="s">
        <v>52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53.547829999999998</v>
      </c>
      <c r="H1586">
        <v>50.430419999999998</v>
      </c>
      <c r="I1586">
        <v>77.464600000000004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23026</v>
      </c>
      <c r="P1586" t="s">
        <v>60</v>
      </c>
      <c r="Q1586" t="s">
        <v>58</v>
      </c>
    </row>
    <row r="1587" spans="1:17" x14ac:dyDescent="0.25">
      <c r="A1587" t="s">
        <v>30</v>
      </c>
      <c r="B1587" t="s">
        <v>38</v>
      </c>
      <c r="C1587" t="s">
        <v>53</v>
      </c>
      <c r="D1587" t="s">
        <v>59</v>
      </c>
      <c r="E1587">
        <v>19</v>
      </c>
      <c r="F1587" t="str">
        <f t="shared" si="24"/>
        <v>Average Per Ton1-in-10September Monthly System Peak Day100% Cycling19</v>
      </c>
      <c r="G1587">
        <v>0.57024220000000003</v>
      </c>
      <c r="H1587">
        <v>0.54750259999999995</v>
      </c>
      <c r="I1587">
        <v>88.563000000000002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10695</v>
      </c>
      <c r="P1587" t="s">
        <v>60</v>
      </c>
      <c r="Q1587" t="s">
        <v>58</v>
      </c>
    </row>
    <row r="1588" spans="1:17" x14ac:dyDescent="0.25">
      <c r="A1588" t="s">
        <v>28</v>
      </c>
      <c r="B1588" t="s">
        <v>38</v>
      </c>
      <c r="C1588" t="s">
        <v>53</v>
      </c>
      <c r="D1588" t="s">
        <v>59</v>
      </c>
      <c r="E1588">
        <v>19</v>
      </c>
      <c r="F1588" t="str">
        <f t="shared" si="24"/>
        <v>Average Per Premise1-in-10September Monthly System Peak Day100% Cycling19</v>
      </c>
      <c r="G1588">
        <v>2.5556179999999999</v>
      </c>
      <c r="H1588">
        <v>2.4537070000000001</v>
      </c>
      <c r="I1588">
        <v>88.563000000000002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10695</v>
      </c>
      <c r="P1588" t="s">
        <v>60</v>
      </c>
      <c r="Q1588" t="s">
        <v>58</v>
      </c>
    </row>
    <row r="1589" spans="1:17" x14ac:dyDescent="0.25">
      <c r="A1589" t="s">
        <v>29</v>
      </c>
      <c r="B1589" t="s">
        <v>38</v>
      </c>
      <c r="C1589" t="s">
        <v>53</v>
      </c>
      <c r="D1589" t="s">
        <v>59</v>
      </c>
      <c r="E1589">
        <v>19</v>
      </c>
      <c r="F1589" t="str">
        <f t="shared" si="24"/>
        <v>Average Per Device1-in-10September Monthly System Peak Day100% Cycling19</v>
      </c>
      <c r="G1589">
        <v>2.0698470000000002</v>
      </c>
      <c r="H1589">
        <v>1.9873080000000001</v>
      </c>
      <c r="I1589">
        <v>88.563000000000002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10695</v>
      </c>
      <c r="P1589" t="s">
        <v>60</v>
      </c>
      <c r="Q1589" t="s">
        <v>58</v>
      </c>
    </row>
    <row r="1590" spans="1:17" x14ac:dyDescent="0.25">
      <c r="A1590" t="s">
        <v>43</v>
      </c>
      <c r="B1590" t="s">
        <v>38</v>
      </c>
      <c r="C1590" t="s">
        <v>53</v>
      </c>
      <c r="D1590" t="s">
        <v>59</v>
      </c>
      <c r="E1590">
        <v>19</v>
      </c>
      <c r="F1590" t="str">
        <f t="shared" si="24"/>
        <v>Aggregate1-in-10September Monthly System Peak Day100% Cycling19</v>
      </c>
      <c r="G1590">
        <v>27.332329999999999</v>
      </c>
      <c r="H1590">
        <v>26.2424</v>
      </c>
      <c r="I1590">
        <v>88.563000000000002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10695</v>
      </c>
      <c r="P1590" t="s">
        <v>60</v>
      </c>
      <c r="Q1590" t="s">
        <v>58</v>
      </c>
    </row>
    <row r="1591" spans="1:17" x14ac:dyDescent="0.25">
      <c r="A1591" t="s">
        <v>30</v>
      </c>
      <c r="B1591" t="s">
        <v>38</v>
      </c>
      <c r="C1591" t="s">
        <v>53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0.83246229999999999</v>
      </c>
      <c r="H1591">
        <v>0.77502260000000001</v>
      </c>
      <c r="I1591">
        <v>89.189700000000002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12331</v>
      </c>
      <c r="P1591" t="s">
        <v>60</v>
      </c>
      <c r="Q1591" t="s">
        <v>58</v>
      </c>
    </row>
    <row r="1592" spans="1:17" x14ac:dyDescent="0.25">
      <c r="A1592" t="s">
        <v>28</v>
      </c>
      <c r="B1592" t="s">
        <v>38</v>
      </c>
      <c r="C1592" t="s">
        <v>53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3.4170989999999999</v>
      </c>
      <c r="H1592">
        <v>3.1813199999999999</v>
      </c>
      <c r="I1592">
        <v>89.189700000000002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12331</v>
      </c>
      <c r="P1592" t="s">
        <v>60</v>
      </c>
      <c r="Q1592" t="s">
        <v>58</v>
      </c>
    </row>
    <row r="1593" spans="1:17" x14ac:dyDescent="0.25">
      <c r="A1593" t="s">
        <v>29</v>
      </c>
      <c r="B1593" t="s">
        <v>38</v>
      </c>
      <c r="C1593" t="s">
        <v>53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2.921462</v>
      </c>
      <c r="H1593">
        <v>2.7198820000000001</v>
      </c>
      <c r="I1593">
        <v>89.189700000000002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12331</v>
      </c>
      <c r="P1593" t="s">
        <v>60</v>
      </c>
      <c r="Q1593" t="s">
        <v>58</v>
      </c>
    </row>
    <row r="1594" spans="1:17" x14ac:dyDescent="0.25">
      <c r="A1594" t="s">
        <v>43</v>
      </c>
      <c r="B1594" t="s">
        <v>38</v>
      </c>
      <c r="C1594" t="s">
        <v>53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42.136249999999997</v>
      </c>
      <c r="H1594">
        <v>39.228859999999997</v>
      </c>
      <c r="I1594">
        <v>89.189700000000002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12331</v>
      </c>
      <c r="P1594" t="s">
        <v>60</v>
      </c>
      <c r="Q1594" t="s">
        <v>58</v>
      </c>
    </row>
    <row r="1595" spans="1:17" x14ac:dyDescent="0.25">
      <c r="A1595" t="s">
        <v>30</v>
      </c>
      <c r="B1595" t="s">
        <v>38</v>
      </c>
      <c r="C1595" t="s">
        <v>53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0.71066110000000005</v>
      </c>
      <c r="H1595">
        <v>0.66933949999999998</v>
      </c>
      <c r="I1595">
        <v>88.898600000000002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23026</v>
      </c>
      <c r="P1595" t="s">
        <v>60</v>
      </c>
      <c r="Q1595" t="s">
        <v>58</v>
      </c>
    </row>
    <row r="1596" spans="1:17" x14ac:dyDescent="0.25">
      <c r="A1596" t="s">
        <v>28</v>
      </c>
      <c r="B1596" t="s">
        <v>38</v>
      </c>
      <c r="C1596" t="s">
        <v>53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3.0415130000000001</v>
      </c>
      <c r="H1596">
        <v>2.8646630000000002</v>
      </c>
      <c r="I1596">
        <v>88.898600000000002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23026</v>
      </c>
      <c r="P1596" t="s">
        <v>60</v>
      </c>
      <c r="Q1596" t="s">
        <v>58</v>
      </c>
    </row>
    <row r="1597" spans="1:17" x14ac:dyDescent="0.25">
      <c r="A1597" t="s">
        <v>29</v>
      </c>
      <c r="B1597" t="s">
        <v>38</v>
      </c>
      <c r="C1597" t="s">
        <v>53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2.5348869999999999</v>
      </c>
      <c r="H1597">
        <v>2.3874960000000001</v>
      </c>
      <c r="I1597">
        <v>88.898600000000002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23026</v>
      </c>
      <c r="P1597" t="s">
        <v>60</v>
      </c>
      <c r="Q1597" t="s">
        <v>58</v>
      </c>
    </row>
    <row r="1598" spans="1:17" x14ac:dyDescent="0.25">
      <c r="A1598" t="s">
        <v>43</v>
      </c>
      <c r="B1598" t="s">
        <v>38</v>
      </c>
      <c r="C1598" t="s">
        <v>53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70.033869999999993</v>
      </c>
      <c r="H1598">
        <v>65.961740000000006</v>
      </c>
      <c r="I1598">
        <v>88.898600000000002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23026</v>
      </c>
      <c r="P1598" t="s">
        <v>60</v>
      </c>
      <c r="Q1598" t="s">
        <v>58</v>
      </c>
    </row>
    <row r="1599" spans="1:17" x14ac:dyDescent="0.25">
      <c r="A1599" t="s">
        <v>30</v>
      </c>
      <c r="B1599" t="s">
        <v>38</v>
      </c>
      <c r="C1599" t="s">
        <v>48</v>
      </c>
      <c r="D1599" t="s">
        <v>59</v>
      </c>
      <c r="E1599">
        <v>20</v>
      </c>
      <c r="F1599" t="str">
        <f t="shared" si="24"/>
        <v>Average Per Ton1-in-10August Monthly System Peak Day100% Cycling20</v>
      </c>
      <c r="G1599">
        <v>0.49492190000000003</v>
      </c>
      <c r="H1599">
        <v>0.43936839999999999</v>
      </c>
      <c r="I1599">
        <v>79.706400000000002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10695</v>
      </c>
      <c r="P1599" t="s">
        <v>60</v>
      </c>
      <c r="Q1599" t="s">
        <v>58</v>
      </c>
    </row>
    <row r="1600" spans="1:17" x14ac:dyDescent="0.25">
      <c r="A1600" t="s">
        <v>28</v>
      </c>
      <c r="B1600" t="s">
        <v>38</v>
      </c>
      <c r="C1600" t="s">
        <v>48</v>
      </c>
      <c r="D1600" t="s">
        <v>59</v>
      </c>
      <c r="E1600">
        <v>20</v>
      </c>
      <c r="F1600" t="str">
        <f t="shared" si="24"/>
        <v>Average Per Premise1-in-10August Monthly System Peak Day100% Cycling20</v>
      </c>
      <c r="G1600">
        <v>2.2180599999999999</v>
      </c>
      <c r="H1600">
        <v>1.9690890000000001</v>
      </c>
      <c r="I1600">
        <v>79.706400000000002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10695</v>
      </c>
      <c r="P1600" t="s">
        <v>60</v>
      </c>
      <c r="Q1600" t="s">
        <v>58</v>
      </c>
    </row>
    <row r="1601" spans="1:17" x14ac:dyDescent="0.25">
      <c r="A1601" t="s">
        <v>29</v>
      </c>
      <c r="B1601" t="s">
        <v>38</v>
      </c>
      <c r="C1601" t="s">
        <v>48</v>
      </c>
      <c r="D1601" t="s">
        <v>59</v>
      </c>
      <c r="E1601">
        <v>20</v>
      </c>
      <c r="F1601" t="str">
        <f t="shared" si="24"/>
        <v>Average Per Device1-in-10August Monthly System Peak Day100% Cycling20</v>
      </c>
      <c r="G1601">
        <v>1.7964519999999999</v>
      </c>
      <c r="H1601">
        <v>1.5948059999999999</v>
      </c>
      <c r="I1601">
        <v>79.706400000000002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10695</v>
      </c>
      <c r="P1601" t="s">
        <v>60</v>
      </c>
      <c r="Q1601" t="s">
        <v>58</v>
      </c>
    </row>
    <row r="1602" spans="1:17" x14ac:dyDescent="0.25">
      <c r="A1602" t="s">
        <v>43</v>
      </c>
      <c r="B1602" t="s">
        <v>38</v>
      </c>
      <c r="C1602" t="s">
        <v>48</v>
      </c>
      <c r="D1602" t="s">
        <v>59</v>
      </c>
      <c r="E1602">
        <v>20</v>
      </c>
      <c r="F1602" t="str">
        <f t="shared" si="24"/>
        <v>Aggregate1-in-10August Monthly System Peak Day100% Cycling20</v>
      </c>
      <c r="G1602">
        <v>23.722149999999999</v>
      </c>
      <c r="H1602">
        <v>21.05941</v>
      </c>
      <c r="I1602">
        <v>79.706400000000002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10695</v>
      </c>
      <c r="P1602" t="s">
        <v>60</v>
      </c>
      <c r="Q1602" t="s">
        <v>58</v>
      </c>
    </row>
    <row r="1603" spans="1:17" x14ac:dyDescent="0.25">
      <c r="A1603" t="s">
        <v>30</v>
      </c>
      <c r="B1603" t="s">
        <v>38</v>
      </c>
      <c r="C1603" t="s">
        <v>48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0.66362069999999995</v>
      </c>
      <c r="H1603">
        <v>0.61465910000000001</v>
      </c>
      <c r="I1603">
        <v>80.125399999999999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12331</v>
      </c>
      <c r="P1603" t="s">
        <v>60</v>
      </c>
      <c r="Q1603" t="s">
        <v>58</v>
      </c>
    </row>
    <row r="1604" spans="1:17" x14ac:dyDescent="0.25">
      <c r="A1604" t="s">
        <v>28</v>
      </c>
      <c r="B1604" t="s">
        <v>38</v>
      </c>
      <c r="C1604" t="s">
        <v>48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2.7240359999999999</v>
      </c>
      <c r="H1604">
        <v>2.5230579999999998</v>
      </c>
      <c r="I1604">
        <v>80.125399999999999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12331</v>
      </c>
      <c r="P1604" t="s">
        <v>60</v>
      </c>
      <c r="Q1604" t="s">
        <v>58</v>
      </c>
    </row>
    <row r="1605" spans="1:17" x14ac:dyDescent="0.25">
      <c r="A1605" t="s">
        <v>29</v>
      </c>
      <c r="B1605" t="s">
        <v>38</v>
      </c>
      <c r="C1605" t="s">
        <v>48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2.3289249999999999</v>
      </c>
      <c r="H1605">
        <v>2.157098</v>
      </c>
      <c r="I1605">
        <v>80.125399999999999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12331</v>
      </c>
      <c r="P1605" t="s">
        <v>60</v>
      </c>
      <c r="Q1605" t="s">
        <v>58</v>
      </c>
    </row>
    <row r="1606" spans="1:17" x14ac:dyDescent="0.25">
      <c r="A1606" t="s">
        <v>43</v>
      </c>
      <c r="B1606" t="s">
        <v>38</v>
      </c>
      <c r="C1606" t="s">
        <v>48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33.590089999999996</v>
      </c>
      <c r="H1606">
        <v>31.111830000000001</v>
      </c>
      <c r="I1606">
        <v>80.125399999999999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12331</v>
      </c>
      <c r="P1606" t="s">
        <v>60</v>
      </c>
      <c r="Q1606" t="s">
        <v>58</v>
      </c>
    </row>
    <row r="1607" spans="1:17" x14ac:dyDescent="0.25">
      <c r="A1607" t="s">
        <v>30</v>
      </c>
      <c r="B1607" t="s">
        <v>38</v>
      </c>
      <c r="C1607" t="s">
        <v>48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0.58526009999999995</v>
      </c>
      <c r="H1607">
        <v>0.5332365</v>
      </c>
      <c r="I1607">
        <v>79.930800000000005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23026</v>
      </c>
      <c r="P1607" t="s">
        <v>60</v>
      </c>
      <c r="Q1607" t="s">
        <v>58</v>
      </c>
    </row>
    <row r="1608" spans="1:17" x14ac:dyDescent="0.25">
      <c r="A1608" t="s">
        <v>28</v>
      </c>
      <c r="B1608" t="s">
        <v>38</v>
      </c>
      <c r="C1608" t="s">
        <v>48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2.5048170000000001</v>
      </c>
      <c r="H1608">
        <v>2.282165</v>
      </c>
      <c r="I1608">
        <v>79.930800000000005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23026</v>
      </c>
      <c r="P1608" t="s">
        <v>60</v>
      </c>
      <c r="Q1608" t="s">
        <v>58</v>
      </c>
    </row>
    <row r="1609" spans="1:17" x14ac:dyDescent="0.25">
      <c r="A1609" t="s">
        <v>29</v>
      </c>
      <c r="B1609" t="s">
        <v>38</v>
      </c>
      <c r="C1609" t="s">
        <v>48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2.0875889999999999</v>
      </c>
      <c r="H1609">
        <v>1.9020239999999999</v>
      </c>
      <c r="I1609">
        <v>79.930800000000005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23026</v>
      </c>
      <c r="P1609" t="s">
        <v>60</v>
      </c>
      <c r="Q1609" t="s">
        <v>58</v>
      </c>
    </row>
    <row r="1610" spans="1:17" x14ac:dyDescent="0.25">
      <c r="A1610" t="s">
        <v>43</v>
      </c>
      <c r="B1610" t="s">
        <v>38</v>
      </c>
      <c r="C1610" t="s">
        <v>48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57.675919999999998</v>
      </c>
      <c r="H1610">
        <v>52.549129999999998</v>
      </c>
      <c r="I1610">
        <v>79.930800000000005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23026</v>
      </c>
      <c r="P1610" t="s">
        <v>60</v>
      </c>
      <c r="Q1610" t="s">
        <v>58</v>
      </c>
    </row>
    <row r="1611" spans="1:17" x14ac:dyDescent="0.25">
      <c r="A1611" t="s">
        <v>30</v>
      </c>
      <c r="B1611" t="s">
        <v>38</v>
      </c>
      <c r="C1611" t="s">
        <v>37</v>
      </c>
      <c r="D1611" t="s">
        <v>59</v>
      </c>
      <c r="E1611">
        <v>20</v>
      </c>
      <c r="F1611" t="str">
        <f t="shared" si="25"/>
        <v>Average Per Ton1-in-10August Typical Event Day100% Cycling20</v>
      </c>
      <c r="G1611">
        <v>0.48495120000000003</v>
      </c>
      <c r="H1611">
        <v>0.43051689999999998</v>
      </c>
      <c r="I1611">
        <v>79.722700000000003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10695</v>
      </c>
      <c r="P1611" t="s">
        <v>60</v>
      </c>
      <c r="Q1611" t="s">
        <v>58</v>
      </c>
    </row>
    <row r="1612" spans="1:17" x14ac:dyDescent="0.25">
      <c r="A1612" t="s">
        <v>28</v>
      </c>
      <c r="B1612" t="s">
        <v>38</v>
      </c>
      <c r="C1612" t="s">
        <v>37</v>
      </c>
      <c r="D1612" t="s">
        <v>59</v>
      </c>
      <c r="E1612">
        <v>20</v>
      </c>
      <c r="F1612" t="str">
        <f t="shared" si="25"/>
        <v>Average Per Premise1-in-10August Typical Event Day100% Cycling20</v>
      </c>
      <c r="G1612">
        <v>2.1733750000000001</v>
      </c>
      <c r="H1612">
        <v>1.9294199999999999</v>
      </c>
      <c r="I1612">
        <v>79.722700000000003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10695</v>
      </c>
      <c r="P1612" t="s">
        <v>60</v>
      </c>
      <c r="Q1612" t="s">
        <v>58</v>
      </c>
    </row>
    <row r="1613" spans="1:17" x14ac:dyDescent="0.25">
      <c r="A1613" t="s">
        <v>29</v>
      </c>
      <c r="B1613" t="s">
        <v>38</v>
      </c>
      <c r="C1613" t="s">
        <v>37</v>
      </c>
      <c r="D1613" t="s">
        <v>59</v>
      </c>
      <c r="E1613">
        <v>20</v>
      </c>
      <c r="F1613" t="str">
        <f t="shared" si="25"/>
        <v>Average Per Device1-in-10August Typical Event Day100% Cycling20</v>
      </c>
      <c r="G1613">
        <v>1.7602610000000001</v>
      </c>
      <c r="H1613">
        <v>1.5626770000000001</v>
      </c>
      <c r="I1613">
        <v>79.722700000000003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10695</v>
      </c>
      <c r="P1613" t="s">
        <v>60</v>
      </c>
      <c r="Q1613" t="s">
        <v>58</v>
      </c>
    </row>
    <row r="1614" spans="1:17" x14ac:dyDescent="0.25">
      <c r="A1614" t="s">
        <v>43</v>
      </c>
      <c r="B1614" t="s">
        <v>38</v>
      </c>
      <c r="C1614" t="s">
        <v>37</v>
      </c>
      <c r="D1614" t="s">
        <v>59</v>
      </c>
      <c r="E1614">
        <v>20</v>
      </c>
      <c r="F1614" t="str">
        <f t="shared" si="25"/>
        <v>Aggregate1-in-10August Typical Event Day100% Cycling20</v>
      </c>
      <c r="G1614">
        <v>23.244250000000001</v>
      </c>
      <c r="H1614">
        <v>20.635149999999999</v>
      </c>
      <c r="I1614">
        <v>79.722700000000003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10695</v>
      </c>
      <c r="P1614" t="s">
        <v>60</v>
      </c>
      <c r="Q1614" t="s">
        <v>58</v>
      </c>
    </row>
    <row r="1615" spans="1:17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0.65213270000000001</v>
      </c>
      <c r="H1615">
        <v>0.60401870000000002</v>
      </c>
      <c r="I1615">
        <v>80.034099999999995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12331</v>
      </c>
      <c r="P1615" t="s">
        <v>60</v>
      </c>
      <c r="Q1615" t="s">
        <v>58</v>
      </c>
    </row>
    <row r="1616" spans="1:17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2.6768809999999998</v>
      </c>
      <c r="H1616">
        <v>2.4793820000000002</v>
      </c>
      <c r="I1616">
        <v>80.034099999999995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12331</v>
      </c>
      <c r="P1616" t="s">
        <v>60</v>
      </c>
      <c r="Q1616" t="s">
        <v>58</v>
      </c>
    </row>
    <row r="1617" spans="1:17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2.2886090000000001</v>
      </c>
      <c r="H1617">
        <v>2.1197569999999999</v>
      </c>
      <c r="I1617">
        <v>80.034099999999995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12331</v>
      </c>
      <c r="P1617" t="s">
        <v>60</v>
      </c>
      <c r="Q1617" t="s">
        <v>58</v>
      </c>
    </row>
    <row r="1618" spans="1:17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33.008609999999997</v>
      </c>
      <c r="H1618">
        <v>30.573250000000002</v>
      </c>
      <c r="I1618">
        <v>80.034099999999995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12331</v>
      </c>
      <c r="P1618" t="s">
        <v>60</v>
      </c>
      <c r="Q1618" t="s">
        <v>58</v>
      </c>
    </row>
    <row r="1619" spans="1:17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0.57447689999999996</v>
      </c>
      <c r="H1619">
        <v>0.52342710000000003</v>
      </c>
      <c r="I1619">
        <v>79.889399999999995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23026</v>
      </c>
      <c r="P1619" t="s">
        <v>60</v>
      </c>
      <c r="Q1619" t="s">
        <v>58</v>
      </c>
    </row>
    <row r="1620" spans="1:17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2.4586670000000002</v>
      </c>
      <c r="H1620">
        <v>2.2401819999999999</v>
      </c>
      <c r="I1620">
        <v>79.889399999999995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23026</v>
      </c>
      <c r="P1620" t="s">
        <v>60</v>
      </c>
      <c r="Q1620" t="s">
        <v>58</v>
      </c>
    </row>
    <row r="1621" spans="1:17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2.0491259999999998</v>
      </c>
      <c r="H1621">
        <v>1.867035</v>
      </c>
      <c r="I1621">
        <v>79.889399999999995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23026</v>
      </c>
      <c r="P1621" t="s">
        <v>60</v>
      </c>
      <c r="Q1621" t="s">
        <v>58</v>
      </c>
    </row>
    <row r="1622" spans="1:17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56.61327</v>
      </c>
      <c r="H1622">
        <v>51.582430000000002</v>
      </c>
      <c r="I1622">
        <v>79.889399999999995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23026</v>
      </c>
      <c r="P1622" t="s">
        <v>60</v>
      </c>
      <c r="Q1622" t="s">
        <v>58</v>
      </c>
    </row>
    <row r="1623" spans="1:17" x14ac:dyDescent="0.25">
      <c r="A1623" t="s">
        <v>30</v>
      </c>
      <c r="B1623" t="s">
        <v>38</v>
      </c>
      <c r="C1623" t="s">
        <v>49</v>
      </c>
      <c r="D1623" t="s">
        <v>59</v>
      </c>
      <c r="E1623">
        <v>20</v>
      </c>
      <c r="F1623" t="str">
        <f t="shared" si="25"/>
        <v>Average Per Ton1-in-10July Monthly System Peak Day100% Cycling20</v>
      </c>
      <c r="G1623">
        <v>0.4331448</v>
      </c>
      <c r="H1623">
        <v>0.38452560000000002</v>
      </c>
      <c r="I1623">
        <v>76.544300000000007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10695</v>
      </c>
      <c r="P1623" t="s">
        <v>60</v>
      </c>
      <c r="Q1623" t="s">
        <v>58</v>
      </c>
    </row>
    <row r="1624" spans="1:17" x14ac:dyDescent="0.25">
      <c r="A1624" t="s">
        <v>28</v>
      </c>
      <c r="B1624" t="s">
        <v>38</v>
      </c>
      <c r="C1624" t="s">
        <v>49</v>
      </c>
      <c r="D1624" t="s">
        <v>59</v>
      </c>
      <c r="E1624">
        <v>20</v>
      </c>
      <c r="F1624" t="str">
        <f t="shared" si="25"/>
        <v>Average Per Premise1-in-10July Monthly System Peak Day100% Cycling20</v>
      </c>
      <c r="G1624">
        <v>1.941198</v>
      </c>
      <c r="H1624">
        <v>1.7233039999999999</v>
      </c>
      <c r="I1624">
        <v>76.544300000000007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10695</v>
      </c>
      <c r="P1624" t="s">
        <v>60</v>
      </c>
      <c r="Q1624" t="s">
        <v>58</v>
      </c>
    </row>
    <row r="1625" spans="1:17" x14ac:dyDescent="0.25">
      <c r="A1625" t="s">
        <v>29</v>
      </c>
      <c r="B1625" t="s">
        <v>38</v>
      </c>
      <c r="C1625" t="s">
        <v>49</v>
      </c>
      <c r="D1625" t="s">
        <v>59</v>
      </c>
      <c r="E1625">
        <v>20</v>
      </c>
      <c r="F1625" t="str">
        <f t="shared" si="25"/>
        <v>Average Per Device1-in-10July Monthly System Peak Day100% Cycling20</v>
      </c>
      <c r="G1625">
        <v>1.5722160000000001</v>
      </c>
      <c r="H1625">
        <v>1.3957390000000001</v>
      </c>
      <c r="I1625">
        <v>76.544300000000007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10695</v>
      </c>
      <c r="P1625" t="s">
        <v>60</v>
      </c>
      <c r="Q1625" t="s">
        <v>58</v>
      </c>
    </row>
    <row r="1626" spans="1:17" x14ac:dyDescent="0.25">
      <c r="A1626" t="s">
        <v>43</v>
      </c>
      <c r="B1626" t="s">
        <v>38</v>
      </c>
      <c r="C1626" t="s">
        <v>49</v>
      </c>
      <c r="D1626" t="s">
        <v>59</v>
      </c>
      <c r="E1626">
        <v>20</v>
      </c>
      <c r="F1626" t="str">
        <f t="shared" si="25"/>
        <v>Aggregate1-in-10July Monthly System Peak Day100% Cycling20</v>
      </c>
      <c r="G1626">
        <v>20.761109999999999</v>
      </c>
      <c r="H1626">
        <v>18.43074</v>
      </c>
      <c r="I1626">
        <v>76.544300000000007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10695</v>
      </c>
      <c r="P1626" t="s">
        <v>60</v>
      </c>
      <c r="Q1626" t="s">
        <v>58</v>
      </c>
    </row>
    <row r="1627" spans="1:17" x14ac:dyDescent="0.25">
      <c r="A1627" t="s">
        <v>30</v>
      </c>
      <c r="B1627" t="s">
        <v>38</v>
      </c>
      <c r="C1627" t="s">
        <v>49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0.58683289999999999</v>
      </c>
      <c r="H1627">
        <v>0.54353660000000004</v>
      </c>
      <c r="I1627">
        <v>76.652900000000002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12331</v>
      </c>
      <c r="P1627" t="s">
        <v>60</v>
      </c>
      <c r="Q1627" t="s">
        <v>58</v>
      </c>
    </row>
    <row r="1628" spans="1:17" x14ac:dyDescent="0.25">
      <c r="A1628" t="s">
        <v>28</v>
      </c>
      <c r="B1628" t="s">
        <v>38</v>
      </c>
      <c r="C1628" t="s">
        <v>49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2.4088370000000001</v>
      </c>
      <c r="H1628">
        <v>2.2311139999999998</v>
      </c>
      <c r="I1628">
        <v>76.652900000000002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12331</v>
      </c>
      <c r="P1628" t="s">
        <v>60</v>
      </c>
      <c r="Q1628" t="s">
        <v>58</v>
      </c>
    </row>
    <row r="1629" spans="1:17" x14ac:dyDescent="0.25">
      <c r="A1629" t="s">
        <v>29</v>
      </c>
      <c r="B1629" t="s">
        <v>38</v>
      </c>
      <c r="C1629" t="s">
        <v>49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2.0594450000000002</v>
      </c>
      <c r="H1629">
        <v>1.9075</v>
      </c>
      <c r="I1629">
        <v>76.652900000000002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12331</v>
      </c>
      <c r="P1629" t="s">
        <v>60</v>
      </c>
      <c r="Q1629" t="s">
        <v>58</v>
      </c>
    </row>
    <row r="1630" spans="1:17" x14ac:dyDescent="0.25">
      <c r="A1630" t="s">
        <v>43</v>
      </c>
      <c r="B1630" t="s">
        <v>38</v>
      </c>
      <c r="C1630" t="s">
        <v>49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29.70337</v>
      </c>
      <c r="H1630">
        <v>27.511869999999998</v>
      </c>
      <c r="I1630">
        <v>76.652900000000002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12331</v>
      </c>
      <c r="P1630" t="s">
        <v>60</v>
      </c>
      <c r="Q1630" t="s">
        <v>58</v>
      </c>
    </row>
    <row r="1631" spans="1:17" x14ac:dyDescent="0.25">
      <c r="A1631" t="s">
        <v>30</v>
      </c>
      <c r="B1631" t="s">
        <v>38</v>
      </c>
      <c r="C1631" t="s">
        <v>49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0.51544480000000004</v>
      </c>
      <c r="H1631">
        <v>0.46967599999999998</v>
      </c>
      <c r="I1631">
        <v>76.602400000000003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23026</v>
      </c>
      <c r="P1631" t="s">
        <v>60</v>
      </c>
      <c r="Q1631" t="s">
        <v>58</v>
      </c>
    </row>
    <row r="1632" spans="1:17" x14ac:dyDescent="0.25">
      <c r="A1632" t="s">
        <v>28</v>
      </c>
      <c r="B1632" t="s">
        <v>38</v>
      </c>
      <c r="C1632" t="s">
        <v>49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2.206019</v>
      </c>
      <c r="H1632">
        <v>2.0101360000000001</v>
      </c>
      <c r="I1632">
        <v>76.602400000000003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23026</v>
      </c>
      <c r="P1632" t="s">
        <v>60</v>
      </c>
      <c r="Q1632" t="s">
        <v>58</v>
      </c>
    </row>
    <row r="1633" spans="1:17" x14ac:dyDescent="0.25">
      <c r="A1633" t="s">
        <v>29</v>
      </c>
      <c r="B1633" t="s">
        <v>38</v>
      </c>
      <c r="C1633" t="s">
        <v>49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1.838562</v>
      </c>
      <c r="H1633">
        <v>1.6753070000000001</v>
      </c>
      <c r="I1633">
        <v>76.602400000000003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23026</v>
      </c>
      <c r="P1633" t="s">
        <v>60</v>
      </c>
      <c r="Q1633" t="s">
        <v>58</v>
      </c>
    </row>
    <row r="1634" spans="1:17" x14ac:dyDescent="0.25">
      <c r="A1634" t="s">
        <v>43</v>
      </c>
      <c r="B1634" t="s">
        <v>38</v>
      </c>
      <c r="C1634" t="s">
        <v>49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50.7958</v>
      </c>
      <c r="H1634">
        <v>46.285400000000003</v>
      </c>
      <c r="I1634">
        <v>76.602400000000003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23026</v>
      </c>
      <c r="P1634" t="s">
        <v>60</v>
      </c>
      <c r="Q1634" t="s">
        <v>58</v>
      </c>
    </row>
    <row r="1635" spans="1:17" x14ac:dyDescent="0.25">
      <c r="A1635" t="s">
        <v>30</v>
      </c>
      <c r="B1635" t="s">
        <v>38</v>
      </c>
      <c r="C1635" t="s">
        <v>50</v>
      </c>
      <c r="D1635" t="s">
        <v>59</v>
      </c>
      <c r="E1635">
        <v>20</v>
      </c>
      <c r="F1635" t="str">
        <f t="shared" si="25"/>
        <v>Average Per Ton1-in-10June Monthly System Peak Day100% Cycling20</v>
      </c>
      <c r="G1635">
        <v>0.41915839999999999</v>
      </c>
      <c r="H1635">
        <v>0.37210919999999997</v>
      </c>
      <c r="I1635">
        <v>78.318399999999997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10695</v>
      </c>
      <c r="P1635" t="s">
        <v>60</v>
      </c>
      <c r="Q1635" t="s">
        <v>58</v>
      </c>
    </row>
    <row r="1636" spans="1:17" x14ac:dyDescent="0.25">
      <c r="A1636" t="s">
        <v>28</v>
      </c>
      <c r="B1636" t="s">
        <v>38</v>
      </c>
      <c r="C1636" t="s">
        <v>50</v>
      </c>
      <c r="D1636" t="s">
        <v>59</v>
      </c>
      <c r="E1636">
        <v>20</v>
      </c>
      <c r="F1636" t="str">
        <f t="shared" si="25"/>
        <v>Average Per Premise1-in-10June Monthly System Peak Day100% Cycling20</v>
      </c>
      <c r="G1636">
        <v>1.8785160000000001</v>
      </c>
      <c r="H1636">
        <v>1.6676580000000001</v>
      </c>
      <c r="I1636">
        <v>78.318399999999997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10695</v>
      </c>
      <c r="P1636" t="s">
        <v>60</v>
      </c>
      <c r="Q1636" t="s">
        <v>58</v>
      </c>
    </row>
    <row r="1637" spans="1:17" x14ac:dyDescent="0.25">
      <c r="A1637" t="s">
        <v>29</v>
      </c>
      <c r="B1637" t="s">
        <v>38</v>
      </c>
      <c r="C1637" t="s">
        <v>50</v>
      </c>
      <c r="D1637" t="s">
        <v>59</v>
      </c>
      <c r="E1637">
        <v>20</v>
      </c>
      <c r="F1637" t="str">
        <f t="shared" si="25"/>
        <v>Average Per Device1-in-10June Monthly System Peak Day100% Cycling20</v>
      </c>
      <c r="G1637">
        <v>1.5214479999999999</v>
      </c>
      <c r="H1637">
        <v>1.35067</v>
      </c>
      <c r="I1637">
        <v>78.318399999999997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10695</v>
      </c>
      <c r="P1637" t="s">
        <v>60</v>
      </c>
      <c r="Q1637" t="s">
        <v>58</v>
      </c>
    </row>
    <row r="1638" spans="1:17" x14ac:dyDescent="0.25">
      <c r="A1638" t="s">
        <v>43</v>
      </c>
      <c r="B1638" t="s">
        <v>38</v>
      </c>
      <c r="C1638" t="s">
        <v>50</v>
      </c>
      <c r="D1638" t="s">
        <v>59</v>
      </c>
      <c r="E1638">
        <v>20</v>
      </c>
      <c r="F1638" t="str">
        <f t="shared" si="25"/>
        <v>Aggregate1-in-10June Monthly System Peak Day100% Cycling20</v>
      </c>
      <c r="G1638">
        <v>20.090730000000001</v>
      </c>
      <c r="H1638">
        <v>17.835599999999999</v>
      </c>
      <c r="I1638">
        <v>78.318399999999997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10695</v>
      </c>
      <c r="P1638" t="s">
        <v>60</v>
      </c>
      <c r="Q1638" t="s">
        <v>58</v>
      </c>
    </row>
    <row r="1639" spans="1:17" x14ac:dyDescent="0.25">
      <c r="A1639" t="s">
        <v>30</v>
      </c>
      <c r="B1639" t="s">
        <v>38</v>
      </c>
      <c r="C1639" t="s">
        <v>50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0.56939510000000004</v>
      </c>
      <c r="H1639">
        <v>0.5273854</v>
      </c>
      <c r="I1639">
        <v>78.678200000000004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12331</v>
      </c>
      <c r="P1639" t="s">
        <v>60</v>
      </c>
      <c r="Q1639" t="s">
        <v>58</v>
      </c>
    </row>
    <row r="1640" spans="1:17" x14ac:dyDescent="0.25">
      <c r="A1640" t="s">
        <v>28</v>
      </c>
      <c r="B1640" t="s">
        <v>38</v>
      </c>
      <c r="C1640" t="s">
        <v>50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2.3372579999999998</v>
      </c>
      <c r="H1640">
        <v>2.1648170000000002</v>
      </c>
      <c r="I1640">
        <v>78.678200000000004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12331</v>
      </c>
      <c r="P1640" t="s">
        <v>60</v>
      </c>
      <c r="Q1640" t="s">
        <v>58</v>
      </c>
    </row>
    <row r="1641" spans="1:17" x14ac:dyDescent="0.25">
      <c r="A1641" t="s">
        <v>29</v>
      </c>
      <c r="B1641" t="s">
        <v>38</v>
      </c>
      <c r="C1641" t="s">
        <v>50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1.998248</v>
      </c>
      <c r="H1641">
        <v>1.8508180000000001</v>
      </c>
      <c r="I1641">
        <v>78.678200000000004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12331</v>
      </c>
      <c r="P1641" t="s">
        <v>60</v>
      </c>
      <c r="Q1641" t="s">
        <v>58</v>
      </c>
    </row>
    <row r="1642" spans="1:17" x14ac:dyDescent="0.25">
      <c r="A1642" t="s">
        <v>43</v>
      </c>
      <c r="B1642" t="s">
        <v>38</v>
      </c>
      <c r="C1642" t="s">
        <v>50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28.820730000000001</v>
      </c>
      <c r="H1642">
        <v>26.69435</v>
      </c>
      <c r="I1642">
        <v>78.678200000000004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12331</v>
      </c>
      <c r="P1642" t="s">
        <v>60</v>
      </c>
      <c r="Q1642" t="s">
        <v>58</v>
      </c>
    </row>
    <row r="1643" spans="1:17" x14ac:dyDescent="0.25">
      <c r="A1643" t="s">
        <v>30</v>
      </c>
      <c r="B1643" t="s">
        <v>38</v>
      </c>
      <c r="C1643" t="s">
        <v>50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0.4996102</v>
      </c>
      <c r="H1643">
        <v>0.45525959999999999</v>
      </c>
      <c r="I1643">
        <v>78.511099999999999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23026</v>
      </c>
      <c r="P1643" t="s">
        <v>60</v>
      </c>
      <c r="Q1643" t="s">
        <v>58</v>
      </c>
    </row>
    <row r="1644" spans="1:17" x14ac:dyDescent="0.25">
      <c r="A1644" t="s">
        <v>28</v>
      </c>
      <c r="B1644" t="s">
        <v>38</v>
      </c>
      <c r="C1644" t="s">
        <v>50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2.1382500000000002</v>
      </c>
      <c r="H1644">
        <v>1.9484360000000001</v>
      </c>
      <c r="I1644">
        <v>78.511099999999999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23026</v>
      </c>
      <c r="P1644" t="s">
        <v>60</v>
      </c>
      <c r="Q1644" t="s">
        <v>58</v>
      </c>
    </row>
    <row r="1645" spans="1:17" x14ac:dyDescent="0.25">
      <c r="A1645" t="s">
        <v>29</v>
      </c>
      <c r="B1645" t="s">
        <v>38</v>
      </c>
      <c r="C1645" t="s">
        <v>50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1.782081</v>
      </c>
      <c r="H1645">
        <v>1.623885</v>
      </c>
      <c r="I1645">
        <v>78.511099999999999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23026</v>
      </c>
      <c r="P1645" t="s">
        <v>60</v>
      </c>
      <c r="Q1645" t="s">
        <v>58</v>
      </c>
    </row>
    <row r="1646" spans="1:17" x14ac:dyDescent="0.25">
      <c r="A1646" t="s">
        <v>43</v>
      </c>
      <c r="B1646" t="s">
        <v>38</v>
      </c>
      <c r="C1646" t="s">
        <v>50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49.235329999999998</v>
      </c>
      <c r="H1646">
        <v>44.864699999999999</v>
      </c>
      <c r="I1646">
        <v>78.511099999999999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23026</v>
      </c>
      <c r="P1646" t="s">
        <v>60</v>
      </c>
      <c r="Q1646" t="s">
        <v>58</v>
      </c>
    </row>
    <row r="1647" spans="1:17" x14ac:dyDescent="0.25">
      <c r="A1647" t="s">
        <v>30</v>
      </c>
      <c r="B1647" t="s">
        <v>38</v>
      </c>
      <c r="C1647" t="s">
        <v>51</v>
      </c>
      <c r="D1647" t="s">
        <v>59</v>
      </c>
      <c r="E1647">
        <v>20</v>
      </c>
      <c r="F1647" t="str">
        <f t="shared" si="25"/>
        <v>Average Per Ton1-in-10May Monthly System Peak Day100% Cycling20</v>
      </c>
      <c r="G1647">
        <v>0.42149510000000001</v>
      </c>
      <c r="H1647">
        <v>0.3741835</v>
      </c>
      <c r="I1647">
        <v>78.741299999999995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10695</v>
      </c>
      <c r="P1647" t="s">
        <v>60</v>
      </c>
      <c r="Q1647" t="s">
        <v>58</v>
      </c>
    </row>
    <row r="1648" spans="1:17" x14ac:dyDescent="0.25">
      <c r="A1648" t="s">
        <v>28</v>
      </c>
      <c r="B1648" t="s">
        <v>38</v>
      </c>
      <c r="C1648" t="s">
        <v>51</v>
      </c>
      <c r="D1648" t="s">
        <v>59</v>
      </c>
      <c r="E1648">
        <v>20</v>
      </c>
      <c r="F1648" t="str">
        <f t="shared" si="25"/>
        <v>Average Per Premise1-in-10May Monthly System Peak Day100% Cycling20</v>
      </c>
      <c r="G1648">
        <v>1.8889879999999999</v>
      </c>
      <c r="H1648">
        <v>1.6769540000000001</v>
      </c>
      <c r="I1648">
        <v>78.741299999999995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10695</v>
      </c>
      <c r="P1648" t="s">
        <v>60</v>
      </c>
      <c r="Q1648" t="s">
        <v>58</v>
      </c>
    </row>
    <row r="1649" spans="1:17" x14ac:dyDescent="0.25">
      <c r="A1649" t="s">
        <v>29</v>
      </c>
      <c r="B1649" t="s">
        <v>38</v>
      </c>
      <c r="C1649" t="s">
        <v>51</v>
      </c>
      <c r="D1649" t="s">
        <v>59</v>
      </c>
      <c r="E1649">
        <v>20</v>
      </c>
      <c r="F1649" t="str">
        <f t="shared" si="25"/>
        <v>Average Per Device1-in-10May Monthly System Peak Day100% Cycling20</v>
      </c>
      <c r="G1649">
        <v>1.52993</v>
      </c>
      <c r="H1649">
        <v>1.3582000000000001</v>
      </c>
      <c r="I1649">
        <v>78.741299999999995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10695</v>
      </c>
      <c r="P1649" t="s">
        <v>60</v>
      </c>
      <c r="Q1649" t="s">
        <v>58</v>
      </c>
    </row>
    <row r="1650" spans="1:17" x14ac:dyDescent="0.25">
      <c r="A1650" t="s">
        <v>43</v>
      </c>
      <c r="B1650" t="s">
        <v>38</v>
      </c>
      <c r="C1650" t="s">
        <v>51</v>
      </c>
      <c r="D1650" t="s">
        <v>59</v>
      </c>
      <c r="E1650">
        <v>20</v>
      </c>
      <c r="F1650" t="str">
        <f t="shared" si="25"/>
        <v>Aggregate1-in-10May Monthly System Peak Day100% Cycling20</v>
      </c>
      <c r="G1650">
        <v>20.202719999999999</v>
      </c>
      <c r="H1650">
        <v>17.935030000000001</v>
      </c>
      <c r="I1650">
        <v>78.741299999999995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10695</v>
      </c>
      <c r="P1650" t="s">
        <v>60</v>
      </c>
      <c r="Q1650" t="s">
        <v>58</v>
      </c>
    </row>
    <row r="1651" spans="1:17" x14ac:dyDescent="0.25">
      <c r="A1651" t="s">
        <v>30</v>
      </c>
      <c r="B1651" t="s">
        <v>38</v>
      </c>
      <c r="C1651" t="s">
        <v>51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0.57405899999999999</v>
      </c>
      <c r="H1651">
        <v>0.53170519999999999</v>
      </c>
      <c r="I1651">
        <v>79.009900000000002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12331</v>
      </c>
      <c r="P1651" t="s">
        <v>60</v>
      </c>
      <c r="Q1651" t="s">
        <v>58</v>
      </c>
    </row>
    <row r="1652" spans="1:17" x14ac:dyDescent="0.25">
      <c r="A1652" t="s">
        <v>28</v>
      </c>
      <c r="B1652" t="s">
        <v>38</v>
      </c>
      <c r="C1652" t="s">
        <v>51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2.3564029999999998</v>
      </c>
      <c r="H1652">
        <v>2.1825489999999999</v>
      </c>
      <c r="I1652">
        <v>79.009900000000002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12331</v>
      </c>
      <c r="P1652" t="s">
        <v>60</v>
      </c>
      <c r="Q1652" t="s">
        <v>58</v>
      </c>
    </row>
    <row r="1653" spans="1:17" x14ac:dyDescent="0.25">
      <c r="A1653" t="s">
        <v>29</v>
      </c>
      <c r="B1653" t="s">
        <v>38</v>
      </c>
      <c r="C1653" t="s">
        <v>51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2.0146160000000002</v>
      </c>
      <c r="H1653">
        <v>1.8659779999999999</v>
      </c>
      <c r="I1653">
        <v>79.009900000000002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12331</v>
      </c>
      <c r="P1653" t="s">
        <v>60</v>
      </c>
      <c r="Q1653" t="s">
        <v>58</v>
      </c>
    </row>
    <row r="1654" spans="1:17" x14ac:dyDescent="0.25">
      <c r="A1654" t="s">
        <v>43</v>
      </c>
      <c r="B1654" t="s">
        <v>38</v>
      </c>
      <c r="C1654" t="s">
        <v>51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29.056799999999999</v>
      </c>
      <c r="H1654">
        <v>26.91301</v>
      </c>
      <c r="I1654">
        <v>79.009900000000002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12331</v>
      </c>
      <c r="P1654" t="s">
        <v>60</v>
      </c>
      <c r="Q1654" t="s">
        <v>58</v>
      </c>
    </row>
    <row r="1655" spans="1:17" x14ac:dyDescent="0.25">
      <c r="A1655" t="s">
        <v>30</v>
      </c>
      <c r="B1655" t="s">
        <v>38</v>
      </c>
      <c r="C1655" t="s">
        <v>51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0.50319309999999995</v>
      </c>
      <c r="H1655">
        <v>0.45853640000000001</v>
      </c>
      <c r="I1655">
        <v>78.885099999999994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23026</v>
      </c>
      <c r="P1655" t="s">
        <v>60</v>
      </c>
      <c r="Q1655" t="s">
        <v>58</v>
      </c>
    </row>
    <row r="1656" spans="1:17" x14ac:dyDescent="0.25">
      <c r="A1656" t="s">
        <v>28</v>
      </c>
      <c r="B1656" t="s">
        <v>38</v>
      </c>
      <c r="C1656" t="s">
        <v>51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2.1535839999999999</v>
      </c>
      <c r="H1656">
        <v>1.9624600000000001</v>
      </c>
      <c r="I1656">
        <v>78.885099999999994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23026</v>
      </c>
      <c r="P1656" t="s">
        <v>60</v>
      </c>
      <c r="Q1656" t="s">
        <v>58</v>
      </c>
    </row>
    <row r="1657" spans="1:17" x14ac:dyDescent="0.25">
      <c r="A1657" t="s">
        <v>29</v>
      </c>
      <c r="B1657" t="s">
        <v>38</v>
      </c>
      <c r="C1657" t="s">
        <v>51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1.794861</v>
      </c>
      <c r="H1657">
        <v>1.6355729999999999</v>
      </c>
      <c r="I1657">
        <v>78.885099999999994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23026</v>
      </c>
      <c r="P1657" t="s">
        <v>60</v>
      </c>
      <c r="Q1657" t="s">
        <v>58</v>
      </c>
    </row>
    <row r="1658" spans="1:17" x14ac:dyDescent="0.25">
      <c r="A1658" t="s">
        <v>43</v>
      </c>
      <c r="B1658" t="s">
        <v>38</v>
      </c>
      <c r="C1658" t="s">
        <v>51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49.588419999999999</v>
      </c>
      <c r="H1658">
        <v>45.187609999999999</v>
      </c>
      <c r="I1658">
        <v>78.885099999999994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23026</v>
      </c>
      <c r="P1658" t="s">
        <v>60</v>
      </c>
      <c r="Q1658" t="s">
        <v>58</v>
      </c>
    </row>
    <row r="1659" spans="1:17" x14ac:dyDescent="0.25">
      <c r="A1659" t="s">
        <v>30</v>
      </c>
      <c r="B1659" t="s">
        <v>38</v>
      </c>
      <c r="C1659" t="s">
        <v>52</v>
      </c>
      <c r="D1659" t="s">
        <v>59</v>
      </c>
      <c r="E1659">
        <v>20</v>
      </c>
      <c r="F1659" t="str">
        <f t="shared" si="25"/>
        <v>Average Per Ton1-in-10October Monthly System Peak Day100% Cycling20</v>
      </c>
      <c r="G1659">
        <v>0.4500769</v>
      </c>
      <c r="H1659">
        <v>0.3995571</v>
      </c>
      <c r="I1659">
        <v>74.087999999999994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10695</v>
      </c>
      <c r="P1659" t="s">
        <v>60</v>
      </c>
      <c r="Q1659" t="s">
        <v>58</v>
      </c>
    </row>
    <row r="1660" spans="1:17" x14ac:dyDescent="0.25">
      <c r="A1660" t="s">
        <v>28</v>
      </c>
      <c r="B1660" t="s">
        <v>38</v>
      </c>
      <c r="C1660" t="s">
        <v>52</v>
      </c>
      <c r="D1660" t="s">
        <v>59</v>
      </c>
      <c r="E1660">
        <v>20</v>
      </c>
      <c r="F1660" t="str">
        <f t="shared" si="25"/>
        <v>Average Per Premise1-in-10October Monthly System Peak Day100% Cycling20</v>
      </c>
      <c r="G1660">
        <v>2.0170810000000001</v>
      </c>
      <c r="H1660">
        <v>1.79067</v>
      </c>
      <c r="I1660">
        <v>74.087999999999994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10695</v>
      </c>
      <c r="P1660" t="s">
        <v>60</v>
      </c>
      <c r="Q1660" t="s">
        <v>58</v>
      </c>
    </row>
    <row r="1661" spans="1:17" x14ac:dyDescent="0.25">
      <c r="A1661" t="s">
        <v>29</v>
      </c>
      <c r="B1661" t="s">
        <v>38</v>
      </c>
      <c r="C1661" t="s">
        <v>52</v>
      </c>
      <c r="D1661" t="s">
        <v>59</v>
      </c>
      <c r="E1661">
        <v>20</v>
      </c>
      <c r="F1661" t="str">
        <f t="shared" si="25"/>
        <v>Average Per Device1-in-10October Monthly System Peak Day100% Cycling20</v>
      </c>
      <c r="G1661">
        <v>1.633675</v>
      </c>
      <c r="H1661">
        <v>1.4502999999999999</v>
      </c>
      <c r="I1661">
        <v>74.087999999999994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10695</v>
      </c>
      <c r="P1661" t="s">
        <v>60</v>
      </c>
      <c r="Q1661" t="s">
        <v>58</v>
      </c>
    </row>
    <row r="1662" spans="1:17" x14ac:dyDescent="0.25">
      <c r="A1662" t="s">
        <v>43</v>
      </c>
      <c r="B1662" t="s">
        <v>38</v>
      </c>
      <c r="C1662" t="s">
        <v>52</v>
      </c>
      <c r="D1662" t="s">
        <v>59</v>
      </c>
      <c r="E1662">
        <v>20</v>
      </c>
      <c r="F1662" t="str">
        <f t="shared" si="25"/>
        <v>Aggregate1-in-10October Monthly System Peak Day100% Cycling20</v>
      </c>
      <c r="G1662">
        <v>21.572679999999998</v>
      </c>
      <c r="H1662">
        <v>19.151209999999999</v>
      </c>
      <c r="I1662">
        <v>74.087999999999994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10695</v>
      </c>
      <c r="P1662" t="s">
        <v>60</v>
      </c>
      <c r="Q1662" t="s">
        <v>58</v>
      </c>
    </row>
    <row r="1663" spans="1:17" x14ac:dyDescent="0.25">
      <c r="A1663" t="s">
        <v>30</v>
      </c>
      <c r="B1663" t="s">
        <v>38</v>
      </c>
      <c r="C1663" t="s">
        <v>52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0.60540539999999998</v>
      </c>
      <c r="H1663">
        <v>0.56073890000000004</v>
      </c>
      <c r="I1663">
        <v>73.909599999999998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12331</v>
      </c>
      <c r="P1663" t="s">
        <v>60</v>
      </c>
      <c r="Q1663" t="s">
        <v>58</v>
      </c>
    </row>
    <row r="1664" spans="1:17" x14ac:dyDescent="0.25">
      <c r="A1664" t="s">
        <v>28</v>
      </c>
      <c r="B1664" t="s">
        <v>38</v>
      </c>
      <c r="C1664" t="s">
        <v>52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2.485074</v>
      </c>
      <c r="H1664">
        <v>2.3017259999999999</v>
      </c>
      <c r="I1664">
        <v>73.909599999999998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12331</v>
      </c>
      <c r="P1664" t="s">
        <v>60</v>
      </c>
      <c r="Q1664" t="s">
        <v>58</v>
      </c>
    </row>
    <row r="1665" spans="1:17" x14ac:dyDescent="0.25">
      <c r="A1665" t="s">
        <v>29</v>
      </c>
      <c r="B1665" t="s">
        <v>38</v>
      </c>
      <c r="C1665" t="s">
        <v>52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2.1246239999999998</v>
      </c>
      <c r="H1665">
        <v>1.96787</v>
      </c>
      <c r="I1665">
        <v>73.909599999999998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12331</v>
      </c>
      <c r="P1665" t="s">
        <v>60</v>
      </c>
      <c r="Q1665" t="s">
        <v>58</v>
      </c>
    </row>
    <row r="1666" spans="1:17" x14ac:dyDescent="0.25">
      <c r="A1666" t="s">
        <v>43</v>
      </c>
      <c r="B1666" t="s">
        <v>38</v>
      </c>
      <c r="C1666" t="s">
        <v>52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30.643450000000001</v>
      </c>
      <c r="H1666">
        <v>28.38259</v>
      </c>
      <c r="I1666">
        <v>73.909599999999998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12331</v>
      </c>
      <c r="P1666" t="s">
        <v>60</v>
      </c>
      <c r="Q1666" t="s">
        <v>58</v>
      </c>
    </row>
    <row r="1667" spans="1:17" x14ac:dyDescent="0.25">
      <c r="A1667" t="s">
        <v>30</v>
      </c>
      <c r="B1667" t="s">
        <v>38</v>
      </c>
      <c r="C1667" t="s">
        <v>52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0.53325540000000005</v>
      </c>
      <c r="H1667">
        <v>0.48587000000000002</v>
      </c>
      <c r="I1667">
        <v>73.992400000000004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23026</v>
      </c>
      <c r="P1667" t="s">
        <v>60</v>
      </c>
      <c r="Q1667" t="s">
        <v>58</v>
      </c>
    </row>
    <row r="1668" spans="1:17" x14ac:dyDescent="0.25">
      <c r="A1668" t="s">
        <v>28</v>
      </c>
      <c r="B1668" t="s">
        <v>38</v>
      </c>
      <c r="C1668" t="s">
        <v>52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2.2822450000000001</v>
      </c>
      <c r="H1668">
        <v>2.0794440000000001</v>
      </c>
      <c r="I1668">
        <v>73.992400000000004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23026</v>
      </c>
      <c r="P1668" t="s">
        <v>60</v>
      </c>
      <c r="Q1668" t="s">
        <v>58</v>
      </c>
    </row>
    <row r="1669" spans="1:17" x14ac:dyDescent="0.25">
      <c r="A1669" t="s">
        <v>29</v>
      </c>
      <c r="B1669" t="s">
        <v>38</v>
      </c>
      <c r="C1669" t="s">
        <v>52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1.902091</v>
      </c>
      <c r="H1669">
        <v>1.7330700000000001</v>
      </c>
      <c r="I1669">
        <v>73.992400000000004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23026</v>
      </c>
      <c r="P1669" t="s">
        <v>60</v>
      </c>
      <c r="Q1669" t="s">
        <v>58</v>
      </c>
    </row>
    <row r="1670" spans="1:17" x14ac:dyDescent="0.25">
      <c r="A1670" t="s">
        <v>43</v>
      </c>
      <c r="B1670" t="s">
        <v>38</v>
      </c>
      <c r="C1670" t="s">
        <v>52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52.550980000000003</v>
      </c>
      <c r="H1670">
        <v>47.881270000000001</v>
      </c>
      <c r="I1670">
        <v>73.992400000000004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23026</v>
      </c>
      <c r="P1670" t="s">
        <v>60</v>
      </c>
      <c r="Q1670" t="s">
        <v>58</v>
      </c>
    </row>
    <row r="1671" spans="1:17" x14ac:dyDescent="0.25">
      <c r="A1671" t="s">
        <v>30</v>
      </c>
      <c r="B1671" t="s">
        <v>38</v>
      </c>
      <c r="C1671" t="s">
        <v>53</v>
      </c>
      <c r="D1671" t="s">
        <v>59</v>
      </c>
      <c r="E1671">
        <v>20</v>
      </c>
      <c r="F1671" t="str">
        <f t="shared" si="26"/>
        <v>Average Per Ton1-in-10September Monthly System Peak Day100% Cycling20</v>
      </c>
      <c r="G1671">
        <v>0.59257959999999998</v>
      </c>
      <c r="H1671">
        <v>0.52606430000000004</v>
      </c>
      <c r="I1671">
        <v>84.321700000000007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10695</v>
      </c>
      <c r="P1671" t="s">
        <v>60</v>
      </c>
      <c r="Q1671" t="s">
        <v>58</v>
      </c>
    </row>
    <row r="1672" spans="1:17" x14ac:dyDescent="0.25">
      <c r="A1672" t="s">
        <v>28</v>
      </c>
      <c r="B1672" t="s">
        <v>38</v>
      </c>
      <c r="C1672" t="s">
        <v>53</v>
      </c>
      <c r="D1672" t="s">
        <v>59</v>
      </c>
      <c r="E1672">
        <v>20</v>
      </c>
      <c r="F1672" t="str">
        <f t="shared" si="26"/>
        <v>Average Per Premise1-in-10September Monthly System Peak Day100% Cycling20</v>
      </c>
      <c r="G1672">
        <v>2.655726</v>
      </c>
      <c r="H1672">
        <v>2.3576290000000002</v>
      </c>
      <c r="I1672">
        <v>84.321700000000007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10695</v>
      </c>
      <c r="P1672" t="s">
        <v>60</v>
      </c>
      <c r="Q1672" t="s">
        <v>58</v>
      </c>
    </row>
    <row r="1673" spans="1:17" x14ac:dyDescent="0.25">
      <c r="A1673" t="s">
        <v>29</v>
      </c>
      <c r="B1673" t="s">
        <v>38</v>
      </c>
      <c r="C1673" t="s">
        <v>53</v>
      </c>
      <c r="D1673" t="s">
        <v>59</v>
      </c>
      <c r="E1673">
        <v>20</v>
      </c>
      <c r="F1673" t="str">
        <f t="shared" si="26"/>
        <v>Average Per Device1-in-10September Monthly System Peak Day100% Cycling20</v>
      </c>
      <c r="G1673">
        <v>2.1509269999999998</v>
      </c>
      <c r="H1673">
        <v>1.909492</v>
      </c>
      <c r="I1673">
        <v>84.321700000000007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10695</v>
      </c>
      <c r="P1673" t="s">
        <v>60</v>
      </c>
      <c r="Q1673" t="s">
        <v>58</v>
      </c>
    </row>
    <row r="1674" spans="1:17" x14ac:dyDescent="0.25">
      <c r="A1674" t="s">
        <v>43</v>
      </c>
      <c r="B1674" t="s">
        <v>38</v>
      </c>
      <c r="C1674" t="s">
        <v>53</v>
      </c>
      <c r="D1674" t="s">
        <v>59</v>
      </c>
      <c r="E1674">
        <v>20</v>
      </c>
      <c r="F1674" t="str">
        <f t="shared" si="26"/>
        <v>Aggregate1-in-10September Monthly System Peak Day100% Cycling20</v>
      </c>
      <c r="G1674">
        <v>28.402989999999999</v>
      </c>
      <c r="H1674">
        <v>25.214839999999999</v>
      </c>
      <c r="I1674">
        <v>84.321700000000007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10695</v>
      </c>
      <c r="P1674" t="s">
        <v>60</v>
      </c>
      <c r="Q1674" t="s">
        <v>58</v>
      </c>
    </row>
    <row r="1675" spans="1:17" x14ac:dyDescent="0.25">
      <c r="A1675" t="s">
        <v>30</v>
      </c>
      <c r="B1675" t="s">
        <v>38</v>
      </c>
      <c r="C1675" t="s">
        <v>53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0.78868269999999996</v>
      </c>
      <c r="H1675">
        <v>0.73049399999999998</v>
      </c>
      <c r="I1675">
        <v>84.6798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12331</v>
      </c>
      <c r="P1675" t="s">
        <v>60</v>
      </c>
      <c r="Q1675" t="s">
        <v>58</v>
      </c>
    </row>
    <row r="1676" spans="1:17" x14ac:dyDescent="0.25">
      <c r="A1676" t="s">
        <v>28</v>
      </c>
      <c r="B1676" t="s">
        <v>38</v>
      </c>
      <c r="C1676" t="s">
        <v>53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3.2373919999999998</v>
      </c>
      <c r="H1676">
        <v>2.9985390000000001</v>
      </c>
      <c r="I1676">
        <v>84.6798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12331</v>
      </c>
      <c r="P1676" t="s">
        <v>60</v>
      </c>
      <c r="Q1676" t="s">
        <v>58</v>
      </c>
    </row>
    <row r="1677" spans="1:17" x14ac:dyDescent="0.25">
      <c r="A1677" t="s">
        <v>29</v>
      </c>
      <c r="B1677" t="s">
        <v>38</v>
      </c>
      <c r="C1677" t="s">
        <v>53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2.7678210000000001</v>
      </c>
      <c r="H1677">
        <v>2.563612</v>
      </c>
      <c r="I1677">
        <v>84.6798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12331</v>
      </c>
      <c r="P1677" t="s">
        <v>60</v>
      </c>
      <c r="Q1677" t="s">
        <v>58</v>
      </c>
    </row>
    <row r="1678" spans="1:17" x14ac:dyDescent="0.25">
      <c r="A1678" t="s">
        <v>43</v>
      </c>
      <c r="B1678" t="s">
        <v>38</v>
      </c>
      <c r="C1678" t="s">
        <v>53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39.920279999999998</v>
      </c>
      <c r="H1678">
        <v>36.974980000000002</v>
      </c>
      <c r="I1678">
        <v>84.6798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12331</v>
      </c>
      <c r="P1678" t="s">
        <v>60</v>
      </c>
      <c r="Q1678" t="s">
        <v>58</v>
      </c>
    </row>
    <row r="1679" spans="1:17" x14ac:dyDescent="0.25">
      <c r="A1679" t="s">
        <v>30</v>
      </c>
      <c r="B1679" t="s">
        <v>38</v>
      </c>
      <c r="C1679" t="s">
        <v>53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0.69759280000000001</v>
      </c>
      <c r="H1679">
        <v>0.6355364</v>
      </c>
      <c r="I1679">
        <v>84.513499999999993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23026</v>
      </c>
      <c r="P1679" t="s">
        <v>60</v>
      </c>
      <c r="Q1679" t="s">
        <v>58</v>
      </c>
    </row>
    <row r="1680" spans="1:17" x14ac:dyDescent="0.25">
      <c r="A1680" t="s">
        <v>28</v>
      </c>
      <c r="B1680" t="s">
        <v>38</v>
      </c>
      <c r="C1680" t="s">
        <v>53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2.9855830000000001</v>
      </c>
      <c r="H1680">
        <v>2.719992</v>
      </c>
      <c r="I1680">
        <v>84.513499999999993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23026</v>
      </c>
      <c r="P1680" t="s">
        <v>60</v>
      </c>
      <c r="Q1680" t="s">
        <v>58</v>
      </c>
    </row>
    <row r="1681" spans="1:17" x14ac:dyDescent="0.25">
      <c r="A1681" t="s">
        <v>29</v>
      </c>
      <c r="B1681" t="s">
        <v>38</v>
      </c>
      <c r="C1681" t="s">
        <v>53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2.4882740000000001</v>
      </c>
      <c r="H1681">
        <v>2.2669220000000001</v>
      </c>
      <c r="I1681">
        <v>84.513499999999993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23026</v>
      </c>
      <c r="P1681" t="s">
        <v>60</v>
      </c>
      <c r="Q1681" t="s">
        <v>58</v>
      </c>
    </row>
    <row r="1682" spans="1:17" x14ac:dyDescent="0.25">
      <c r="A1682" t="s">
        <v>43</v>
      </c>
      <c r="B1682" t="s">
        <v>38</v>
      </c>
      <c r="C1682" t="s">
        <v>53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68.746030000000005</v>
      </c>
      <c r="H1682">
        <v>62.63053</v>
      </c>
      <c r="I1682">
        <v>84.513499999999993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23026</v>
      </c>
      <c r="P1682" t="s">
        <v>60</v>
      </c>
      <c r="Q1682" t="s">
        <v>58</v>
      </c>
    </row>
    <row r="1683" spans="1:17" x14ac:dyDescent="0.25">
      <c r="A1683" t="s">
        <v>30</v>
      </c>
      <c r="B1683" t="s">
        <v>38</v>
      </c>
      <c r="C1683" t="s">
        <v>48</v>
      </c>
      <c r="D1683" t="s">
        <v>59</v>
      </c>
      <c r="E1683">
        <v>21</v>
      </c>
      <c r="F1683" t="str">
        <f t="shared" si="26"/>
        <v>Average Per Ton1-in-10August Monthly System Peak Day100% Cycling21</v>
      </c>
      <c r="G1683">
        <v>0.47442990000000002</v>
      </c>
      <c r="H1683">
        <v>0.43151149999999999</v>
      </c>
      <c r="I1683">
        <v>76.220799999999997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10695</v>
      </c>
      <c r="P1683" t="s">
        <v>60</v>
      </c>
      <c r="Q1683" t="s">
        <v>58</v>
      </c>
    </row>
    <row r="1684" spans="1:17" x14ac:dyDescent="0.25">
      <c r="A1684" t="s">
        <v>28</v>
      </c>
      <c r="B1684" t="s">
        <v>38</v>
      </c>
      <c r="C1684" t="s">
        <v>48</v>
      </c>
      <c r="D1684" t="s">
        <v>59</v>
      </c>
      <c r="E1684">
        <v>21</v>
      </c>
      <c r="F1684" t="str">
        <f t="shared" si="26"/>
        <v>Average Per Premise1-in-10August Monthly System Peak Day100% Cycling21</v>
      </c>
      <c r="G1684">
        <v>2.1262219999999998</v>
      </c>
      <c r="H1684">
        <v>1.933878</v>
      </c>
      <c r="I1684">
        <v>76.220799999999997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10695</v>
      </c>
      <c r="P1684" t="s">
        <v>60</v>
      </c>
      <c r="Q1684" t="s">
        <v>58</v>
      </c>
    </row>
    <row r="1685" spans="1:17" x14ac:dyDescent="0.25">
      <c r="A1685" t="s">
        <v>29</v>
      </c>
      <c r="B1685" t="s">
        <v>38</v>
      </c>
      <c r="C1685" t="s">
        <v>48</v>
      </c>
      <c r="D1685" t="s">
        <v>59</v>
      </c>
      <c r="E1685">
        <v>21</v>
      </c>
      <c r="F1685" t="str">
        <f t="shared" si="26"/>
        <v>Average Per Device1-in-10August Monthly System Peak Day100% Cycling21</v>
      </c>
      <c r="G1685">
        <v>1.7220709999999999</v>
      </c>
      <c r="H1685">
        <v>1.566287</v>
      </c>
      <c r="I1685">
        <v>76.220799999999997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10695</v>
      </c>
      <c r="P1685" t="s">
        <v>60</v>
      </c>
      <c r="Q1685" t="s">
        <v>58</v>
      </c>
    </row>
    <row r="1686" spans="1:17" x14ac:dyDescent="0.25">
      <c r="A1686" t="s">
        <v>43</v>
      </c>
      <c r="B1686" t="s">
        <v>38</v>
      </c>
      <c r="C1686" t="s">
        <v>48</v>
      </c>
      <c r="D1686" t="s">
        <v>59</v>
      </c>
      <c r="E1686">
        <v>21</v>
      </c>
      <c r="F1686" t="str">
        <f t="shared" si="26"/>
        <v>Aggregate1-in-10August Monthly System Peak Day100% Cycling21</v>
      </c>
      <c r="G1686">
        <v>22.73995</v>
      </c>
      <c r="H1686">
        <v>20.68282</v>
      </c>
      <c r="I1686">
        <v>76.220799999999997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10695</v>
      </c>
      <c r="P1686" t="s">
        <v>60</v>
      </c>
      <c r="Q1686" t="s">
        <v>58</v>
      </c>
    </row>
    <row r="1687" spans="1:17" x14ac:dyDescent="0.25">
      <c r="A1687" t="s">
        <v>30</v>
      </c>
      <c r="B1687" t="s">
        <v>38</v>
      </c>
      <c r="C1687" t="s">
        <v>48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0.60987369999999996</v>
      </c>
      <c r="H1687">
        <v>0.57882509999999998</v>
      </c>
      <c r="I1687">
        <v>76.368200000000002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12331</v>
      </c>
      <c r="P1687" t="s">
        <v>60</v>
      </c>
      <c r="Q1687" t="s">
        <v>58</v>
      </c>
    </row>
    <row r="1688" spans="1:17" x14ac:dyDescent="0.25">
      <c r="A1688" t="s">
        <v>28</v>
      </c>
      <c r="B1688" t="s">
        <v>38</v>
      </c>
      <c r="C1688" t="s">
        <v>48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2.5034149999999999</v>
      </c>
      <c r="H1688">
        <v>2.3759670000000002</v>
      </c>
      <c r="I1688">
        <v>76.368200000000002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12331</v>
      </c>
      <c r="P1688" t="s">
        <v>60</v>
      </c>
      <c r="Q1688" t="s">
        <v>58</v>
      </c>
    </row>
    <row r="1689" spans="1:17" x14ac:dyDescent="0.25">
      <c r="A1689" t="s">
        <v>29</v>
      </c>
      <c r="B1689" t="s">
        <v>38</v>
      </c>
      <c r="C1689" t="s">
        <v>48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2.140304</v>
      </c>
      <c r="H1689">
        <v>2.031342</v>
      </c>
      <c r="I1689">
        <v>76.368200000000002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12331</v>
      </c>
      <c r="P1689" t="s">
        <v>60</v>
      </c>
      <c r="Q1689" t="s">
        <v>58</v>
      </c>
    </row>
    <row r="1690" spans="1:17" x14ac:dyDescent="0.25">
      <c r="A1690" t="s">
        <v>43</v>
      </c>
      <c r="B1690" t="s">
        <v>38</v>
      </c>
      <c r="C1690" t="s">
        <v>48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30.869610000000002</v>
      </c>
      <c r="H1690">
        <v>29.29804</v>
      </c>
      <c r="I1690">
        <v>76.368200000000002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12331</v>
      </c>
      <c r="P1690" t="s">
        <v>60</v>
      </c>
      <c r="Q1690" t="s">
        <v>58</v>
      </c>
    </row>
    <row r="1691" spans="1:17" x14ac:dyDescent="0.25">
      <c r="A1691" t="s">
        <v>30</v>
      </c>
      <c r="B1691" t="s">
        <v>38</v>
      </c>
      <c r="C1691" t="s">
        <v>48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0.54696</v>
      </c>
      <c r="H1691">
        <v>0.51039800000000002</v>
      </c>
      <c r="I1691">
        <v>76.299700000000001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23026</v>
      </c>
      <c r="P1691" t="s">
        <v>60</v>
      </c>
      <c r="Q1691" t="s">
        <v>58</v>
      </c>
    </row>
    <row r="1692" spans="1:17" x14ac:dyDescent="0.25">
      <c r="A1692" t="s">
        <v>28</v>
      </c>
      <c r="B1692" t="s">
        <v>38</v>
      </c>
      <c r="C1692" t="s">
        <v>48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2.3408989999999998</v>
      </c>
      <c r="H1692">
        <v>2.1844190000000001</v>
      </c>
      <c r="I1692">
        <v>76.299700000000001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23026</v>
      </c>
      <c r="P1692" t="s">
        <v>60</v>
      </c>
      <c r="Q1692" t="s">
        <v>58</v>
      </c>
    </row>
    <row r="1693" spans="1:17" x14ac:dyDescent="0.25">
      <c r="A1693" t="s">
        <v>29</v>
      </c>
      <c r="B1693" t="s">
        <v>38</v>
      </c>
      <c r="C1693" t="s">
        <v>48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1.9509749999999999</v>
      </c>
      <c r="H1693">
        <v>1.82056</v>
      </c>
      <c r="I1693">
        <v>76.299700000000001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23026</v>
      </c>
      <c r="P1693" t="s">
        <v>60</v>
      </c>
      <c r="Q1693" t="s">
        <v>58</v>
      </c>
    </row>
    <row r="1694" spans="1:17" x14ac:dyDescent="0.25">
      <c r="A1694" t="s">
        <v>43</v>
      </c>
      <c r="B1694" t="s">
        <v>38</v>
      </c>
      <c r="C1694" t="s">
        <v>48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53.90155</v>
      </c>
      <c r="H1694">
        <v>50.298439999999999</v>
      </c>
      <c r="I1694">
        <v>76.299700000000001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23026</v>
      </c>
      <c r="P1694" t="s">
        <v>60</v>
      </c>
      <c r="Q1694" t="s">
        <v>58</v>
      </c>
    </row>
    <row r="1695" spans="1:17" x14ac:dyDescent="0.25">
      <c r="A1695" t="s">
        <v>30</v>
      </c>
      <c r="B1695" t="s">
        <v>38</v>
      </c>
      <c r="C1695" t="s">
        <v>37</v>
      </c>
      <c r="D1695" t="s">
        <v>59</v>
      </c>
      <c r="E1695">
        <v>21</v>
      </c>
      <c r="F1695" t="str">
        <f t="shared" si="26"/>
        <v>Average Per Ton1-in-10August Typical Event Day100% Cycling21</v>
      </c>
      <c r="G1695">
        <v>0.46487210000000001</v>
      </c>
      <c r="H1695">
        <v>0.42281829999999998</v>
      </c>
      <c r="I1695">
        <v>76.403099999999995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10695</v>
      </c>
      <c r="P1695" t="s">
        <v>60</v>
      </c>
      <c r="Q1695" t="s">
        <v>58</v>
      </c>
    </row>
    <row r="1696" spans="1:17" x14ac:dyDescent="0.25">
      <c r="A1696" t="s">
        <v>28</v>
      </c>
      <c r="B1696" t="s">
        <v>38</v>
      </c>
      <c r="C1696" t="s">
        <v>37</v>
      </c>
      <c r="D1696" t="s">
        <v>59</v>
      </c>
      <c r="E1696">
        <v>21</v>
      </c>
      <c r="F1696" t="str">
        <f t="shared" si="26"/>
        <v>Average Per Premise1-in-10August Typical Event Day100% Cycling21</v>
      </c>
      <c r="G1696">
        <v>2.0833879999999998</v>
      </c>
      <c r="H1696">
        <v>1.8949180000000001</v>
      </c>
      <c r="I1696">
        <v>76.403099999999995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10695</v>
      </c>
      <c r="P1696" t="s">
        <v>60</v>
      </c>
      <c r="Q1696" t="s">
        <v>58</v>
      </c>
    </row>
    <row r="1697" spans="1:17" x14ac:dyDescent="0.25">
      <c r="A1697" t="s">
        <v>29</v>
      </c>
      <c r="B1697" t="s">
        <v>38</v>
      </c>
      <c r="C1697" t="s">
        <v>37</v>
      </c>
      <c r="D1697" t="s">
        <v>59</v>
      </c>
      <c r="E1697">
        <v>21</v>
      </c>
      <c r="F1697" t="str">
        <f t="shared" si="26"/>
        <v>Average Per Device1-in-10August Typical Event Day100% Cycling21</v>
      </c>
      <c r="G1697">
        <v>1.687378</v>
      </c>
      <c r="H1697">
        <v>1.5347329999999999</v>
      </c>
      <c r="I1697">
        <v>76.403099999999995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10695</v>
      </c>
      <c r="P1697" t="s">
        <v>60</v>
      </c>
      <c r="Q1697" t="s">
        <v>58</v>
      </c>
    </row>
    <row r="1698" spans="1:17" x14ac:dyDescent="0.25">
      <c r="A1698" t="s">
        <v>43</v>
      </c>
      <c r="B1698" t="s">
        <v>38</v>
      </c>
      <c r="C1698" t="s">
        <v>37</v>
      </c>
      <c r="D1698" t="s">
        <v>59</v>
      </c>
      <c r="E1698">
        <v>21</v>
      </c>
      <c r="F1698" t="str">
        <f t="shared" si="26"/>
        <v>Aggregate1-in-10August Typical Event Day100% Cycling21</v>
      </c>
      <c r="G1698">
        <v>22.281829999999999</v>
      </c>
      <c r="H1698">
        <v>20.26615</v>
      </c>
      <c r="I1698">
        <v>76.403099999999995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10695</v>
      </c>
      <c r="P1698" t="s">
        <v>60</v>
      </c>
      <c r="Q1698" t="s">
        <v>58</v>
      </c>
    </row>
    <row r="1699" spans="1:17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0.59931610000000002</v>
      </c>
      <c r="H1699">
        <v>0.56880509999999995</v>
      </c>
      <c r="I1699">
        <v>76.487300000000005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12331</v>
      </c>
      <c r="P1699" t="s">
        <v>60</v>
      </c>
      <c r="Q1699" t="s">
        <v>58</v>
      </c>
    </row>
    <row r="1700" spans="1:17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2.4600780000000002</v>
      </c>
      <c r="H1700">
        <v>2.3348360000000001</v>
      </c>
      <c r="I1700">
        <v>76.487300000000005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12331</v>
      </c>
      <c r="P1700" t="s">
        <v>60</v>
      </c>
      <c r="Q1700" t="s">
        <v>58</v>
      </c>
    </row>
    <row r="1701" spans="1:17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2.1032540000000002</v>
      </c>
      <c r="H1701">
        <v>1.9961770000000001</v>
      </c>
      <c r="I1701">
        <v>76.487300000000005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12331</v>
      </c>
      <c r="P1701" t="s">
        <v>60</v>
      </c>
      <c r="Q1701" t="s">
        <v>58</v>
      </c>
    </row>
    <row r="1702" spans="1:17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30.335229999999999</v>
      </c>
      <c r="H1702">
        <v>28.790870000000002</v>
      </c>
      <c r="I1702">
        <v>76.487300000000005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12331</v>
      </c>
      <c r="P1702" t="s">
        <v>60</v>
      </c>
      <c r="Q1702" t="s">
        <v>58</v>
      </c>
    </row>
    <row r="1703" spans="1:17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0.53686690000000004</v>
      </c>
      <c r="H1703">
        <v>0.50099419999999995</v>
      </c>
      <c r="I1703">
        <v>76.4482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23026</v>
      </c>
      <c r="P1703" t="s">
        <v>60</v>
      </c>
      <c r="Q1703" t="s">
        <v>58</v>
      </c>
    </row>
    <row r="1704" spans="1:17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2.2977020000000001</v>
      </c>
      <c r="H1704">
        <v>2.1441729999999999</v>
      </c>
      <c r="I1704">
        <v>76.4482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23026</v>
      </c>
      <c r="P1704" t="s">
        <v>60</v>
      </c>
      <c r="Q1704" t="s">
        <v>58</v>
      </c>
    </row>
    <row r="1705" spans="1:17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1.914973</v>
      </c>
      <c r="H1705">
        <v>1.787018</v>
      </c>
      <c r="I1705">
        <v>76.4482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23026</v>
      </c>
      <c r="P1705" t="s">
        <v>60</v>
      </c>
      <c r="Q1705" t="s">
        <v>58</v>
      </c>
    </row>
    <row r="1706" spans="1:17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52.906889999999997</v>
      </c>
      <c r="H1706">
        <v>49.371729999999999</v>
      </c>
      <c r="I1706">
        <v>76.4482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23026</v>
      </c>
      <c r="P1706" t="s">
        <v>60</v>
      </c>
      <c r="Q1706" t="s">
        <v>58</v>
      </c>
    </row>
    <row r="1707" spans="1:17" x14ac:dyDescent="0.25">
      <c r="A1707" t="s">
        <v>30</v>
      </c>
      <c r="B1707" t="s">
        <v>38</v>
      </c>
      <c r="C1707" t="s">
        <v>49</v>
      </c>
      <c r="D1707" t="s">
        <v>59</v>
      </c>
      <c r="E1707">
        <v>21</v>
      </c>
      <c r="F1707" t="str">
        <f t="shared" si="26"/>
        <v>Average Per Ton1-in-10July Monthly System Peak Day100% Cycling21</v>
      </c>
      <c r="G1707">
        <v>0.41521069999999999</v>
      </c>
      <c r="H1707">
        <v>0.37764950000000003</v>
      </c>
      <c r="I1707">
        <v>74.170900000000003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10695</v>
      </c>
      <c r="P1707" t="s">
        <v>60</v>
      </c>
      <c r="Q1707" t="s">
        <v>58</v>
      </c>
    </row>
    <row r="1708" spans="1:17" x14ac:dyDescent="0.25">
      <c r="A1708" t="s">
        <v>28</v>
      </c>
      <c r="B1708" t="s">
        <v>38</v>
      </c>
      <c r="C1708" t="s">
        <v>49</v>
      </c>
      <c r="D1708" t="s">
        <v>59</v>
      </c>
      <c r="E1708">
        <v>21</v>
      </c>
      <c r="F1708" t="str">
        <f t="shared" si="26"/>
        <v>Average Per Premise1-in-10July Monthly System Peak Day100% Cycling21</v>
      </c>
      <c r="G1708">
        <v>1.8608229999999999</v>
      </c>
      <c r="H1708">
        <v>1.692488</v>
      </c>
      <c r="I1708">
        <v>74.170900000000003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10695</v>
      </c>
      <c r="P1708" t="s">
        <v>60</v>
      </c>
      <c r="Q1708" t="s">
        <v>58</v>
      </c>
    </row>
    <row r="1709" spans="1:17" x14ac:dyDescent="0.25">
      <c r="A1709" t="s">
        <v>29</v>
      </c>
      <c r="B1709" t="s">
        <v>38</v>
      </c>
      <c r="C1709" t="s">
        <v>49</v>
      </c>
      <c r="D1709" t="s">
        <v>59</v>
      </c>
      <c r="E1709">
        <v>21</v>
      </c>
      <c r="F1709" t="str">
        <f t="shared" si="26"/>
        <v>Average Per Device1-in-10July Monthly System Peak Day100% Cycling21</v>
      </c>
      <c r="G1709">
        <v>1.5071190000000001</v>
      </c>
      <c r="H1709">
        <v>1.3707800000000001</v>
      </c>
      <c r="I1709">
        <v>74.170900000000003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10695</v>
      </c>
      <c r="P1709" t="s">
        <v>60</v>
      </c>
      <c r="Q1709" t="s">
        <v>58</v>
      </c>
    </row>
    <row r="1710" spans="1:17" x14ac:dyDescent="0.25">
      <c r="A1710" t="s">
        <v>43</v>
      </c>
      <c r="B1710" t="s">
        <v>38</v>
      </c>
      <c r="C1710" t="s">
        <v>49</v>
      </c>
      <c r="D1710" t="s">
        <v>59</v>
      </c>
      <c r="E1710">
        <v>21</v>
      </c>
      <c r="F1710" t="str">
        <f t="shared" si="26"/>
        <v>Aggregate1-in-10July Monthly System Peak Day100% Cycling21</v>
      </c>
      <c r="G1710">
        <v>19.901509999999998</v>
      </c>
      <c r="H1710">
        <v>18.10116</v>
      </c>
      <c r="I1710">
        <v>74.170900000000003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10695</v>
      </c>
      <c r="P1710" t="s">
        <v>60</v>
      </c>
      <c r="Q1710" t="s">
        <v>58</v>
      </c>
    </row>
    <row r="1711" spans="1:17" x14ac:dyDescent="0.25">
      <c r="A1711" t="s">
        <v>30</v>
      </c>
      <c r="B1711" t="s">
        <v>38</v>
      </c>
      <c r="C1711" t="s">
        <v>49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0.53930489999999998</v>
      </c>
      <c r="H1711">
        <v>0.511849</v>
      </c>
      <c r="I1711">
        <v>74.212599999999995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12331</v>
      </c>
      <c r="P1711" t="s">
        <v>60</v>
      </c>
      <c r="Q1711" t="s">
        <v>58</v>
      </c>
    </row>
    <row r="1712" spans="1:17" x14ac:dyDescent="0.25">
      <c r="A1712" t="s">
        <v>28</v>
      </c>
      <c r="B1712" t="s">
        <v>38</v>
      </c>
      <c r="C1712" t="s">
        <v>49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2.2137440000000002</v>
      </c>
      <c r="H1712">
        <v>2.1010430000000002</v>
      </c>
      <c r="I1712">
        <v>74.212599999999995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12331</v>
      </c>
      <c r="P1712" t="s">
        <v>60</v>
      </c>
      <c r="Q1712" t="s">
        <v>58</v>
      </c>
    </row>
    <row r="1713" spans="1:17" x14ac:dyDescent="0.25">
      <c r="A1713" t="s">
        <v>29</v>
      </c>
      <c r="B1713" t="s">
        <v>38</v>
      </c>
      <c r="C1713" t="s">
        <v>49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1.892649</v>
      </c>
      <c r="H1713">
        <v>1.7962940000000001</v>
      </c>
      <c r="I1713">
        <v>74.212599999999995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12331</v>
      </c>
      <c r="P1713" t="s">
        <v>60</v>
      </c>
      <c r="Q1713" t="s">
        <v>58</v>
      </c>
    </row>
    <row r="1714" spans="1:17" x14ac:dyDescent="0.25">
      <c r="A1714" t="s">
        <v>43</v>
      </c>
      <c r="B1714" t="s">
        <v>38</v>
      </c>
      <c r="C1714" t="s">
        <v>49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27.29767</v>
      </c>
      <c r="H1714">
        <v>25.907959999999999</v>
      </c>
      <c r="I1714">
        <v>74.212599999999995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12331</v>
      </c>
      <c r="P1714" t="s">
        <v>60</v>
      </c>
      <c r="Q1714" t="s">
        <v>58</v>
      </c>
    </row>
    <row r="1715" spans="1:17" x14ac:dyDescent="0.25">
      <c r="A1715" t="s">
        <v>30</v>
      </c>
      <c r="B1715" t="s">
        <v>38</v>
      </c>
      <c r="C1715" t="s">
        <v>49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0.48166310000000001</v>
      </c>
      <c r="H1715">
        <v>0.4495133</v>
      </c>
      <c r="I1715">
        <v>74.193200000000004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23026</v>
      </c>
      <c r="P1715" t="s">
        <v>60</v>
      </c>
      <c r="Q1715" t="s">
        <v>58</v>
      </c>
    </row>
    <row r="1716" spans="1:17" x14ac:dyDescent="0.25">
      <c r="A1716" t="s">
        <v>28</v>
      </c>
      <c r="B1716" t="s">
        <v>38</v>
      </c>
      <c r="C1716" t="s">
        <v>49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2.061439</v>
      </c>
      <c r="H1716">
        <v>1.923843</v>
      </c>
      <c r="I1716">
        <v>74.193200000000004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23026</v>
      </c>
      <c r="P1716" t="s">
        <v>60</v>
      </c>
      <c r="Q1716" t="s">
        <v>58</v>
      </c>
    </row>
    <row r="1717" spans="1:17" x14ac:dyDescent="0.25">
      <c r="A1717" t="s">
        <v>29</v>
      </c>
      <c r="B1717" t="s">
        <v>38</v>
      </c>
      <c r="C1717" t="s">
        <v>49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1.718065</v>
      </c>
      <c r="H1717">
        <v>1.603388</v>
      </c>
      <c r="I1717">
        <v>74.193200000000004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23026</v>
      </c>
      <c r="P1717" t="s">
        <v>60</v>
      </c>
      <c r="Q1717" t="s">
        <v>58</v>
      </c>
    </row>
    <row r="1718" spans="1:17" x14ac:dyDescent="0.25">
      <c r="A1718" t="s">
        <v>43</v>
      </c>
      <c r="B1718" t="s">
        <v>38</v>
      </c>
      <c r="C1718" t="s">
        <v>49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47.466700000000003</v>
      </c>
      <c r="H1718">
        <v>44.298409999999997</v>
      </c>
      <c r="I1718">
        <v>74.193200000000004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23026</v>
      </c>
      <c r="P1718" t="s">
        <v>60</v>
      </c>
      <c r="Q1718" t="s">
        <v>58</v>
      </c>
    </row>
    <row r="1719" spans="1:17" x14ac:dyDescent="0.25">
      <c r="A1719" t="s">
        <v>30</v>
      </c>
      <c r="B1719" t="s">
        <v>38</v>
      </c>
      <c r="C1719" t="s">
        <v>50</v>
      </c>
      <c r="D1719" t="s">
        <v>59</v>
      </c>
      <c r="E1719">
        <v>21</v>
      </c>
      <c r="F1719" t="str">
        <f t="shared" si="26"/>
        <v>Average Per Ton1-in-10June Monthly System Peak Day100% Cycling21</v>
      </c>
      <c r="G1719">
        <v>0.40180339999999998</v>
      </c>
      <c r="H1719">
        <v>0.36545499999999997</v>
      </c>
      <c r="I1719">
        <v>74.6404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10695</v>
      </c>
      <c r="P1719" t="s">
        <v>60</v>
      </c>
      <c r="Q1719" t="s">
        <v>58</v>
      </c>
    </row>
    <row r="1720" spans="1:17" x14ac:dyDescent="0.25">
      <c r="A1720" t="s">
        <v>28</v>
      </c>
      <c r="B1720" t="s">
        <v>38</v>
      </c>
      <c r="C1720" t="s">
        <v>50</v>
      </c>
      <c r="D1720" t="s">
        <v>59</v>
      </c>
      <c r="E1720">
        <v>21</v>
      </c>
      <c r="F1720" t="str">
        <f t="shared" si="26"/>
        <v>Average Per Premise1-in-10June Monthly System Peak Day100% Cycling21</v>
      </c>
      <c r="G1720">
        <v>1.800737</v>
      </c>
      <c r="H1720">
        <v>1.637837</v>
      </c>
      <c r="I1720">
        <v>74.6404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10695</v>
      </c>
      <c r="P1720" t="s">
        <v>60</v>
      </c>
      <c r="Q1720" t="s">
        <v>58</v>
      </c>
    </row>
    <row r="1721" spans="1:17" x14ac:dyDescent="0.25">
      <c r="A1721" t="s">
        <v>29</v>
      </c>
      <c r="B1721" t="s">
        <v>38</v>
      </c>
      <c r="C1721" t="s">
        <v>50</v>
      </c>
      <c r="D1721" t="s">
        <v>59</v>
      </c>
      <c r="E1721">
        <v>21</v>
      </c>
      <c r="F1721" t="str">
        <f t="shared" si="26"/>
        <v>Average Per Device1-in-10June Monthly System Peak Day100% Cycling21</v>
      </c>
      <c r="G1721">
        <v>1.4584539999999999</v>
      </c>
      <c r="H1721">
        <v>1.3265169999999999</v>
      </c>
      <c r="I1721">
        <v>74.6404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10695</v>
      </c>
      <c r="P1721" t="s">
        <v>60</v>
      </c>
      <c r="Q1721" t="s">
        <v>58</v>
      </c>
    </row>
    <row r="1722" spans="1:17" x14ac:dyDescent="0.25">
      <c r="A1722" t="s">
        <v>43</v>
      </c>
      <c r="B1722" t="s">
        <v>38</v>
      </c>
      <c r="C1722" t="s">
        <v>50</v>
      </c>
      <c r="D1722" t="s">
        <v>59</v>
      </c>
      <c r="E1722">
        <v>21</v>
      </c>
      <c r="F1722" t="str">
        <f t="shared" si="26"/>
        <v>Aggregate1-in-10June Monthly System Peak Day100% Cycling21</v>
      </c>
      <c r="G1722">
        <v>19.258880000000001</v>
      </c>
      <c r="H1722">
        <v>17.516660000000002</v>
      </c>
      <c r="I1722">
        <v>74.6404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10695</v>
      </c>
      <c r="P1722" t="s">
        <v>60</v>
      </c>
      <c r="Q1722" t="s">
        <v>58</v>
      </c>
    </row>
    <row r="1723" spans="1:17" x14ac:dyDescent="0.25">
      <c r="A1723" t="s">
        <v>30</v>
      </c>
      <c r="B1723" t="s">
        <v>38</v>
      </c>
      <c r="C1723" t="s">
        <v>50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0.52327950000000001</v>
      </c>
      <c r="H1723">
        <v>0.49663940000000001</v>
      </c>
      <c r="I1723">
        <v>74.6982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12331</v>
      </c>
      <c r="P1723" t="s">
        <v>60</v>
      </c>
      <c r="Q1723" t="s">
        <v>58</v>
      </c>
    </row>
    <row r="1724" spans="1:17" x14ac:dyDescent="0.25">
      <c r="A1724" t="s">
        <v>28</v>
      </c>
      <c r="B1724" t="s">
        <v>38</v>
      </c>
      <c r="C1724" t="s">
        <v>50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2.1479629999999998</v>
      </c>
      <c r="H1724">
        <v>2.0386099999999998</v>
      </c>
      <c r="I1724">
        <v>74.6982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12331</v>
      </c>
      <c r="P1724" t="s">
        <v>60</v>
      </c>
      <c r="Q1724" t="s">
        <v>58</v>
      </c>
    </row>
    <row r="1725" spans="1:17" x14ac:dyDescent="0.25">
      <c r="A1725" t="s">
        <v>29</v>
      </c>
      <c r="B1725" t="s">
        <v>38</v>
      </c>
      <c r="C1725" t="s">
        <v>50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1.836409</v>
      </c>
      <c r="H1725">
        <v>1.742918</v>
      </c>
      <c r="I1725">
        <v>74.6982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12331</v>
      </c>
      <c r="P1725" t="s">
        <v>60</v>
      </c>
      <c r="Q1725" t="s">
        <v>58</v>
      </c>
    </row>
    <row r="1726" spans="1:17" x14ac:dyDescent="0.25">
      <c r="A1726" t="s">
        <v>43</v>
      </c>
      <c r="B1726" t="s">
        <v>38</v>
      </c>
      <c r="C1726" t="s">
        <v>50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26.486529999999998</v>
      </c>
      <c r="H1726">
        <v>25.138100000000001</v>
      </c>
      <c r="I1726">
        <v>74.6982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12331</v>
      </c>
      <c r="P1726" t="s">
        <v>60</v>
      </c>
      <c r="Q1726" t="s">
        <v>58</v>
      </c>
    </row>
    <row r="1727" spans="1:17" x14ac:dyDescent="0.25">
      <c r="A1727" t="s">
        <v>30</v>
      </c>
      <c r="B1727" t="s">
        <v>38</v>
      </c>
      <c r="C1727" t="s">
        <v>50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0.46685379999999999</v>
      </c>
      <c r="H1727">
        <v>0.43570429999999999</v>
      </c>
      <c r="I1727">
        <v>74.671300000000002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23026</v>
      </c>
      <c r="P1727" t="s">
        <v>60</v>
      </c>
      <c r="Q1727" t="s">
        <v>58</v>
      </c>
    </row>
    <row r="1728" spans="1:17" x14ac:dyDescent="0.25">
      <c r="A1728" t="s">
        <v>28</v>
      </c>
      <c r="B1728" t="s">
        <v>38</v>
      </c>
      <c r="C1728" t="s">
        <v>50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1.9980579999999999</v>
      </c>
      <c r="H1728">
        <v>1.864743</v>
      </c>
      <c r="I1728">
        <v>74.671300000000002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23026</v>
      </c>
      <c r="P1728" t="s">
        <v>60</v>
      </c>
      <c r="Q1728" t="s">
        <v>58</v>
      </c>
    </row>
    <row r="1729" spans="1:17" x14ac:dyDescent="0.25">
      <c r="A1729" t="s">
        <v>29</v>
      </c>
      <c r="B1729" t="s">
        <v>38</v>
      </c>
      <c r="C1729" t="s">
        <v>50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1.665241</v>
      </c>
      <c r="H1729">
        <v>1.5541320000000001</v>
      </c>
      <c r="I1729">
        <v>74.671300000000002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23026</v>
      </c>
      <c r="P1729" t="s">
        <v>60</v>
      </c>
      <c r="Q1729" t="s">
        <v>58</v>
      </c>
    </row>
    <row r="1730" spans="1:17" x14ac:dyDescent="0.25">
      <c r="A1730" t="s">
        <v>43</v>
      </c>
      <c r="B1730" t="s">
        <v>38</v>
      </c>
      <c r="C1730" t="s">
        <v>50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46.007280000000002</v>
      </c>
      <c r="H1730">
        <v>42.937570000000001</v>
      </c>
      <c r="I1730">
        <v>74.671300000000002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23026</v>
      </c>
      <c r="P1730" t="s">
        <v>60</v>
      </c>
      <c r="Q1730" t="s">
        <v>58</v>
      </c>
    </row>
    <row r="1731" spans="1:17" x14ac:dyDescent="0.25">
      <c r="A1731" t="s">
        <v>30</v>
      </c>
      <c r="B1731" t="s">
        <v>38</v>
      </c>
      <c r="C1731" t="s">
        <v>51</v>
      </c>
      <c r="D1731" t="s">
        <v>59</v>
      </c>
      <c r="E1731">
        <v>21</v>
      </c>
      <c r="F1731" t="str">
        <f t="shared" ref="F1731:F1794" si="27">CONCATENATE(A1731,B1731,C1731,D1731,E1731)</f>
        <v>Average Per Ton1-in-10May Monthly System Peak Day100% Cycling21</v>
      </c>
      <c r="G1731">
        <v>0.40404319999999999</v>
      </c>
      <c r="H1731">
        <v>0.36749229999999999</v>
      </c>
      <c r="I1731">
        <v>75.160899999999998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10695</v>
      </c>
      <c r="P1731" t="s">
        <v>60</v>
      </c>
      <c r="Q1731" t="s">
        <v>58</v>
      </c>
    </row>
    <row r="1732" spans="1:17" x14ac:dyDescent="0.25">
      <c r="A1732" t="s">
        <v>28</v>
      </c>
      <c r="B1732" t="s">
        <v>38</v>
      </c>
      <c r="C1732" t="s">
        <v>51</v>
      </c>
      <c r="D1732" t="s">
        <v>59</v>
      </c>
      <c r="E1732">
        <v>21</v>
      </c>
      <c r="F1732" t="str">
        <f t="shared" si="27"/>
        <v>Average Per Premise1-in-10May Monthly System Peak Day100% Cycling21</v>
      </c>
      <c r="G1732">
        <v>1.810775</v>
      </c>
      <c r="H1732">
        <v>1.6469670000000001</v>
      </c>
      <c r="I1732">
        <v>75.160899999999998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10695</v>
      </c>
      <c r="P1732" t="s">
        <v>60</v>
      </c>
      <c r="Q1732" t="s">
        <v>58</v>
      </c>
    </row>
    <row r="1733" spans="1:17" x14ac:dyDescent="0.25">
      <c r="A1733" t="s">
        <v>29</v>
      </c>
      <c r="B1733" t="s">
        <v>38</v>
      </c>
      <c r="C1733" t="s">
        <v>51</v>
      </c>
      <c r="D1733" t="s">
        <v>59</v>
      </c>
      <c r="E1733">
        <v>21</v>
      </c>
      <c r="F1733" t="str">
        <f t="shared" si="27"/>
        <v>Average Per Device1-in-10May Monthly System Peak Day100% Cycling21</v>
      </c>
      <c r="G1733">
        <v>1.4665840000000001</v>
      </c>
      <c r="H1733">
        <v>1.333912</v>
      </c>
      <c r="I1733">
        <v>75.160899999999998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10695</v>
      </c>
      <c r="P1733" t="s">
        <v>60</v>
      </c>
      <c r="Q1733" t="s">
        <v>58</v>
      </c>
    </row>
    <row r="1734" spans="1:17" x14ac:dyDescent="0.25">
      <c r="A1734" t="s">
        <v>43</v>
      </c>
      <c r="B1734" t="s">
        <v>38</v>
      </c>
      <c r="C1734" t="s">
        <v>51</v>
      </c>
      <c r="D1734" t="s">
        <v>59</v>
      </c>
      <c r="E1734">
        <v>21</v>
      </c>
      <c r="F1734" t="str">
        <f t="shared" si="27"/>
        <v>Aggregate1-in-10May Monthly System Peak Day100% Cycling21</v>
      </c>
      <c r="G1734">
        <v>19.366240000000001</v>
      </c>
      <c r="H1734">
        <v>17.61431</v>
      </c>
      <c r="I1734">
        <v>75.160899999999998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10695</v>
      </c>
      <c r="P1734" t="s">
        <v>60</v>
      </c>
      <c r="Q1734" t="s">
        <v>58</v>
      </c>
    </row>
    <row r="1735" spans="1:17" x14ac:dyDescent="0.25">
      <c r="A1735" t="s">
        <v>30</v>
      </c>
      <c r="B1735" t="s">
        <v>38</v>
      </c>
      <c r="C1735" t="s">
        <v>51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0.52756570000000003</v>
      </c>
      <c r="H1735">
        <v>0.50070740000000002</v>
      </c>
      <c r="I1735">
        <v>75.3399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12331</v>
      </c>
      <c r="P1735" t="s">
        <v>60</v>
      </c>
      <c r="Q1735" t="s">
        <v>58</v>
      </c>
    </row>
    <row r="1736" spans="1:17" x14ac:dyDescent="0.25">
      <c r="A1736" t="s">
        <v>28</v>
      </c>
      <c r="B1736" t="s">
        <v>38</v>
      </c>
      <c r="C1736" t="s">
        <v>51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2.165556</v>
      </c>
      <c r="H1736">
        <v>2.0553080000000001</v>
      </c>
      <c r="I1736">
        <v>75.3399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12331</v>
      </c>
      <c r="P1736" t="s">
        <v>60</v>
      </c>
      <c r="Q1736" t="s">
        <v>58</v>
      </c>
    </row>
    <row r="1737" spans="1:17" x14ac:dyDescent="0.25">
      <c r="A1737" t="s">
        <v>29</v>
      </c>
      <c r="B1737" t="s">
        <v>38</v>
      </c>
      <c r="C1737" t="s">
        <v>51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1.851451</v>
      </c>
      <c r="H1737">
        <v>1.7571939999999999</v>
      </c>
      <c r="I1737">
        <v>75.3399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12331</v>
      </c>
      <c r="P1737" t="s">
        <v>60</v>
      </c>
      <c r="Q1737" t="s">
        <v>58</v>
      </c>
    </row>
    <row r="1738" spans="1:17" x14ac:dyDescent="0.25">
      <c r="A1738" t="s">
        <v>43</v>
      </c>
      <c r="B1738" t="s">
        <v>38</v>
      </c>
      <c r="C1738" t="s">
        <v>51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26.703479999999999</v>
      </c>
      <c r="H1738">
        <v>25.344010000000001</v>
      </c>
      <c r="I1738">
        <v>75.3399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12331</v>
      </c>
      <c r="P1738" t="s">
        <v>60</v>
      </c>
      <c r="Q1738" t="s">
        <v>58</v>
      </c>
    </row>
    <row r="1739" spans="1:17" x14ac:dyDescent="0.25">
      <c r="A1739" t="s">
        <v>30</v>
      </c>
      <c r="B1739" t="s">
        <v>38</v>
      </c>
      <c r="C1739" t="s">
        <v>51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0.47018949999999998</v>
      </c>
      <c r="H1739">
        <v>0.43882900000000002</v>
      </c>
      <c r="I1739">
        <v>75.256699999999995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23026</v>
      </c>
      <c r="P1739" t="s">
        <v>60</v>
      </c>
      <c r="Q1739" t="s">
        <v>58</v>
      </c>
    </row>
    <row r="1740" spans="1:17" x14ac:dyDescent="0.25">
      <c r="A1740" t="s">
        <v>28</v>
      </c>
      <c r="B1740" t="s">
        <v>38</v>
      </c>
      <c r="C1740" t="s">
        <v>51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2.0123340000000001</v>
      </c>
      <c r="H1740">
        <v>1.8781159999999999</v>
      </c>
      <c r="I1740">
        <v>75.256699999999995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23026</v>
      </c>
      <c r="P1740" t="s">
        <v>60</v>
      </c>
      <c r="Q1740" t="s">
        <v>58</v>
      </c>
    </row>
    <row r="1741" spans="1:17" x14ac:dyDescent="0.25">
      <c r="A1741" t="s">
        <v>29</v>
      </c>
      <c r="B1741" t="s">
        <v>38</v>
      </c>
      <c r="C1741" t="s">
        <v>51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1.6771389999999999</v>
      </c>
      <c r="H1741">
        <v>1.5652779999999999</v>
      </c>
      <c r="I1741">
        <v>75.256699999999995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23026</v>
      </c>
      <c r="P1741" t="s">
        <v>60</v>
      </c>
      <c r="Q1741" t="s">
        <v>58</v>
      </c>
    </row>
    <row r="1742" spans="1:17" x14ac:dyDescent="0.25">
      <c r="A1742" t="s">
        <v>43</v>
      </c>
      <c r="B1742" t="s">
        <v>38</v>
      </c>
      <c r="C1742" t="s">
        <v>51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46.335999999999999</v>
      </c>
      <c r="H1742">
        <v>43.2455</v>
      </c>
      <c r="I1742">
        <v>75.256699999999995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23026</v>
      </c>
      <c r="P1742" t="s">
        <v>60</v>
      </c>
      <c r="Q1742" t="s">
        <v>58</v>
      </c>
    </row>
    <row r="1743" spans="1:17" x14ac:dyDescent="0.25">
      <c r="A1743" t="s">
        <v>30</v>
      </c>
      <c r="B1743" t="s">
        <v>38</v>
      </c>
      <c r="C1743" t="s">
        <v>52</v>
      </c>
      <c r="D1743" t="s">
        <v>59</v>
      </c>
      <c r="E1743">
        <v>21</v>
      </c>
      <c r="F1743" t="str">
        <f t="shared" si="27"/>
        <v>Average Per Ton1-in-10October Monthly System Peak Day100% Cycling21</v>
      </c>
      <c r="G1743">
        <v>0.43144169999999998</v>
      </c>
      <c r="H1743">
        <v>0.39241219999999999</v>
      </c>
      <c r="I1743">
        <v>72.706699999999998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10695</v>
      </c>
      <c r="P1743" t="s">
        <v>60</v>
      </c>
      <c r="Q1743" t="s">
        <v>58</v>
      </c>
    </row>
    <row r="1744" spans="1:17" x14ac:dyDescent="0.25">
      <c r="A1744" t="s">
        <v>28</v>
      </c>
      <c r="B1744" t="s">
        <v>38</v>
      </c>
      <c r="C1744" t="s">
        <v>52</v>
      </c>
      <c r="D1744" t="s">
        <v>59</v>
      </c>
      <c r="E1744">
        <v>21</v>
      </c>
      <c r="F1744" t="str">
        <f t="shared" si="27"/>
        <v>Average Per Premise1-in-10October Monthly System Peak Day100% Cycling21</v>
      </c>
      <c r="G1744">
        <v>1.933565</v>
      </c>
      <c r="H1744">
        <v>1.7586489999999999</v>
      </c>
      <c r="I1744">
        <v>72.706699999999998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10695</v>
      </c>
      <c r="P1744" t="s">
        <v>60</v>
      </c>
      <c r="Q1744" t="s">
        <v>58</v>
      </c>
    </row>
    <row r="1745" spans="1:17" x14ac:dyDescent="0.25">
      <c r="A1745" t="s">
        <v>29</v>
      </c>
      <c r="B1745" t="s">
        <v>38</v>
      </c>
      <c r="C1745" t="s">
        <v>52</v>
      </c>
      <c r="D1745" t="s">
        <v>59</v>
      </c>
      <c r="E1745">
        <v>21</v>
      </c>
      <c r="F1745" t="str">
        <f t="shared" si="27"/>
        <v>Average Per Device1-in-10October Monthly System Peak Day100% Cycling21</v>
      </c>
      <c r="G1745">
        <v>1.5660339999999999</v>
      </c>
      <c r="H1745">
        <v>1.424366</v>
      </c>
      <c r="I1745">
        <v>72.706699999999998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10695</v>
      </c>
      <c r="P1745" t="s">
        <v>60</v>
      </c>
      <c r="Q1745" t="s">
        <v>58</v>
      </c>
    </row>
    <row r="1746" spans="1:17" x14ac:dyDescent="0.25">
      <c r="A1746" t="s">
        <v>43</v>
      </c>
      <c r="B1746" t="s">
        <v>38</v>
      </c>
      <c r="C1746" t="s">
        <v>52</v>
      </c>
      <c r="D1746" t="s">
        <v>59</v>
      </c>
      <c r="E1746">
        <v>21</v>
      </c>
      <c r="F1746" t="str">
        <f t="shared" si="27"/>
        <v>Aggregate1-in-10October Monthly System Peak Day100% Cycling21</v>
      </c>
      <c r="G1746">
        <v>20.679480000000002</v>
      </c>
      <c r="H1746">
        <v>18.80875</v>
      </c>
      <c r="I1746">
        <v>72.706699999999998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10695</v>
      </c>
      <c r="P1746" t="s">
        <v>60</v>
      </c>
      <c r="Q1746" t="s">
        <v>58</v>
      </c>
    </row>
    <row r="1747" spans="1:17" x14ac:dyDescent="0.25">
      <c r="A1747" t="s">
        <v>30</v>
      </c>
      <c r="B1747" t="s">
        <v>38</v>
      </c>
      <c r="C1747" t="s">
        <v>52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0.55637329999999996</v>
      </c>
      <c r="H1747">
        <v>0.52804839999999997</v>
      </c>
      <c r="I1747">
        <v>72.465599999999995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12331</v>
      </c>
      <c r="P1747" t="s">
        <v>60</v>
      </c>
      <c r="Q1747" t="s">
        <v>58</v>
      </c>
    </row>
    <row r="1748" spans="1:17" x14ac:dyDescent="0.25">
      <c r="A1748" t="s">
        <v>28</v>
      </c>
      <c r="B1748" t="s">
        <v>38</v>
      </c>
      <c r="C1748" t="s">
        <v>52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2.2838059999999998</v>
      </c>
      <c r="H1748">
        <v>2.167538</v>
      </c>
      <c r="I1748">
        <v>72.465599999999995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12331</v>
      </c>
      <c r="P1748" t="s">
        <v>60</v>
      </c>
      <c r="Q1748" t="s">
        <v>58</v>
      </c>
    </row>
    <row r="1749" spans="1:17" x14ac:dyDescent="0.25">
      <c r="A1749" t="s">
        <v>29</v>
      </c>
      <c r="B1749" t="s">
        <v>38</v>
      </c>
      <c r="C1749" t="s">
        <v>52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1.9525490000000001</v>
      </c>
      <c r="H1749">
        <v>1.853145</v>
      </c>
      <c r="I1749">
        <v>72.465599999999995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12331</v>
      </c>
      <c r="P1749" t="s">
        <v>60</v>
      </c>
      <c r="Q1749" t="s">
        <v>58</v>
      </c>
    </row>
    <row r="1750" spans="1:17" x14ac:dyDescent="0.25">
      <c r="A1750" t="s">
        <v>43</v>
      </c>
      <c r="B1750" t="s">
        <v>38</v>
      </c>
      <c r="C1750" t="s">
        <v>52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28.161619999999999</v>
      </c>
      <c r="H1750">
        <v>26.727910000000001</v>
      </c>
      <c r="I1750">
        <v>72.465599999999995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12331</v>
      </c>
      <c r="P1750" t="s">
        <v>60</v>
      </c>
      <c r="Q1750" t="s">
        <v>58</v>
      </c>
    </row>
    <row r="1751" spans="1:17" x14ac:dyDescent="0.25">
      <c r="A1751" t="s">
        <v>30</v>
      </c>
      <c r="B1751" t="s">
        <v>38</v>
      </c>
      <c r="C1751" t="s">
        <v>52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0.49834260000000002</v>
      </c>
      <c r="H1751">
        <v>0.4650454</v>
      </c>
      <c r="I1751">
        <v>72.577600000000004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23026</v>
      </c>
      <c r="P1751" t="s">
        <v>60</v>
      </c>
      <c r="Q1751" t="s">
        <v>58</v>
      </c>
    </row>
    <row r="1752" spans="1:17" x14ac:dyDescent="0.25">
      <c r="A1752" t="s">
        <v>28</v>
      </c>
      <c r="B1752" t="s">
        <v>38</v>
      </c>
      <c r="C1752" t="s">
        <v>52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2.1328239999999998</v>
      </c>
      <c r="H1752">
        <v>1.990318</v>
      </c>
      <c r="I1752">
        <v>72.577600000000004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23026</v>
      </c>
      <c r="P1752" t="s">
        <v>60</v>
      </c>
      <c r="Q1752" t="s">
        <v>58</v>
      </c>
    </row>
    <row r="1753" spans="1:17" x14ac:dyDescent="0.25">
      <c r="A1753" t="s">
        <v>29</v>
      </c>
      <c r="B1753" t="s">
        <v>38</v>
      </c>
      <c r="C1753" t="s">
        <v>52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1.77756</v>
      </c>
      <c r="H1753">
        <v>1.65879</v>
      </c>
      <c r="I1753">
        <v>72.577600000000004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23026</v>
      </c>
      <c r="P1753" t="s">
        <v>60</v>
      </c>
      <c r="Q1753" t="s">
        <v>58</v>
      </c>
    </row>
    <row r="1754" spans="1:17" x14ac:dyDescent="0.25">
      <c r="A1754" t="s">
        <v>43</v>
      </c>
      <c r="B1754" t="s">
        <v>38</v>
      </c>
      <c r="C1754" t="s">
        <v>52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49.110419999999998</v>
      </c>
      <c r="H1754">
        <v>45.829059999999998</v>
      </c>
      <c r="I1754">
        <v>72.577600000000004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23026</v>
      </c>
      <c r="P1754" t="s">
        <v>60</v>
      </c>
      <c r="Q1754" t="s">
        <v>58</v>
      </c>
    </row>
    <row r="1755" spans="1:17" x14ac:dyDescent="0.25">
      <c r="A1755" t="s">
        <v>30</v>
      </c>
      <c r="B1755" t="s">
        <v>38</v>
      </c>
      <c r="C1755" t="s">
        <v>53</v>
      </c>
      <c r="D1755" t="s">
        <v>59</v>
      </c>
      <c r="E1755">
        <v>21</v>
      </c>
      <c r="F1755" t="str">
        <f t="shared" si="27"/>
        <v>Average Per Ton1-in-10September Monthly System Peak Day100% Cycling21</v>
      </c>
      <c r="G1755">
        <v>0.56804410000000005</v>
      </c>
      <c r="H1755">
        <v>0.51665709999999998</v>
      </c>
      <c r="I1755">
        <v>80.580399999999997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10695</v>
      </c>
      <c r="P1755" t="s">
        <v>60</v>
      </c>
      <c r="Q1755" t="s">
        <v>58</v>
      </c>
    </row>
    <row r="1756" spans="1:17" x14ac:dyDescent="0.25">
      <c r="A1756" t="s">
        <v>28</v>
      </c>
      <c r="B1756" t="s">
        <v>38</v>
      </c>
      <c r="C1756" t="s">
        <v>53</v>
      </c>
      <c r="D1756" t="s">
        <v>59</v>
      </c>
      <c r="E1756">
        <v>21</v>
      </c>
      <c r="F1756" t="str">
        <f t="shared" si="27"/>
        <v>Average Per Premise1-in-10September Monthly System Peak Day100% Cycling21</v>
      </c>
      <c r="G1756">
        <v>2.5457670000000001</v>
      </c>
      <c r="H1756">
        <v>2.3154690000000002</v>
      </c>
      <c r="I1756">
        <v>80.580399999999997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10695</v>
      </c>
      <c r="P1756" t="s">
        <v>60</v>
      </c>
      <c r="Q1756" t="s">
        <v>58</v>
      </c>
    </row>
    <row r="1757" spans="1:17" x14ac:dyDescent="0.25">
      <c r="A1757" t="s">
        <v>29</v>
      </c>
      <c r="B1757" t="s">
        <v>38</v>
      </c>
      <c r="C1757" t="s">
        <v>53</v>
      </c>
      <c r="D1757" t="s">
        <v>59</v>
      </c>
      <c r="E1757">
        <v>21</v>
      </c>
      <c r="F1757" t="str">
        <f t="shared" si="27"/>
        <v>Average Per Device1-in-10September Monthly System Peak Day100% Cycling21</v>
      </c>
      <c r="G1757">
        <v>2.0618690000000002</v>
      </c>
      <c r="H1757">
        <v>1.875346</v>
      </c>
      <c r="I1757">
        <v>80.580399999999997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10695</v>
      </c>
      <c r="P1757" t="s">
        <v>60</v>
      </c>
      <c r="Q1757" t="s">
        <v>58</v>
      </c>
    </row>
    <row r="1758" spans="1:17" x14ac:dyDescent="0.25">
      <c r="A1758" t="s">
        <v>43</v>
      </c>
      <c r="B1758" t="s">
        <v>38</v>
      </c>
      <c r="C1758" t="s">
        <v>53</v>
      </c>
      <c r="D1758" t="s">
        <v>59</v>
      </c>
      <c r="E1758">
        <v>21</v>
      </c>
      <c r="F1758" t="str">
        <f t="shared" si="27"/>
        <v>Aggregate1-in-10September Monthly System Peak Day100% Cycling21</v>
      </c>
      <c r="G1758">
        <v>27.226980000000001</v>
      </c>
      <c r="H1758">
        <v>24.763940000000002</v>
      </c>
      <c r="I1758">
        <v>80.580399999999997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10695</v>
      </c>
      <c r="P1758" t="s">
        <v>60</v>
      </c>
      <c r="Q1758" t="s">
        <v>58</v>
      </c>
    </row>
    <row r="1759" spans="1:17" x14ac:dyDescent="0.25">
      <c r="A1759" t="s">
        <v>30</v>
      </c>
      <c r="B1759" t="s">
        <v>38</v>
      </c>
      <c r="C1759" t="s">
        <v>53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0.72480679999999997</v>
      </c>
      <c r="H1759">
        <v>0.68790700000000005</v>
      </c>
      <c r="I1759">
        <v>80.67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12331</v>
      </c>
      <c r="P1759" t="s">
        <v>60</v>
      </c>
      <c r="Q1759" t="s">
        <v>58</v>
      </c>
    </row>
    <row r="1760" spans="1:17" x14ac:dyDescent="0.25">
      <c r="A1760" t="s">
        <v>28</v>
      </c>
      <c r="B1760" t="s">
        <v>38</v>
      </c>
      <c r="C1760" t="s">
        <v>53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2.9751940000000001</v>
      </c>
      <c r="H1760">
        <v>2.8237269999999999</v>
      </c>
      <c r="I1760">
        <v>80.67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12331</v>
      </c>
      <c r="P1760" t="s">
        <v>60</v>
      </c>
      <c r="Q1760" t="s">
        <v>58</v>
      </c>
    </row>
    <row r="1761" spans="1:17" x14ac:dyDescent="0.25">
      <c r="A1761" t="s">
        <v>29</v>
      </c>
      <c r="B1761" t="s">
        <v>38</v>
      </c>
      <c r="C1761" t="s">
        <v>53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2.5436529999999999</v>
      </c>
      <c r="H1761">
        <v>2.4141560000000002</v>
      </c>
      <c r="I1761">
        <v>80.67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12331</v>
      </c>
      <c r="P1761" t="s">
        <v>60</v>
      </c>
      <c r="Q1761" t="s">
        <v>58</v>
      </c>
    </row>
    <row r="1762" spans="1:17" x14ac:dyDescent="0.25">
      <c r="A1762" t="s">
        <v>43</v>
      </c>
      <c r="B1762" t="s">
        <v>38</v>
      </c>
      <c r="C1762" t="s">
        <v>53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36.687109999999997</v>
      </c>
      <c r="H1762">
        <v>34.819380000000002</v>
      </c>
      <c r="I1762">
        <v>80.67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12331</v>
      </c>
      <c r="P1762" t="s">
        <v>60</v>
      </c>
      <c r="Q1762" t="s">
        <v>58</v>
      </c>
    </row>
    <row r="1763" spans="1:17" x14ac:dyDescent="0.25">
      <c r="A1763" t="s">
        <v>30</v>
      </c>
      <c r="B1763" t="s">
        <v>38</v>
      </c>
      <c r="C1763" t="s">
        <v>53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0.65199050000000003</v>
      </c>
      <c r="H1763">
        <v>0.6083615</v>
      </c>
      <c r="I1763">
        <v>80.628399999999999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23026</v>
      </c>
      <c r="P1763" t="s">
        <v>60</v>
      </c>
      <c r="Q1763" t="s">
        <v>58</v>
      </c>
    </row>
    <row r="1764" spans="1:17" x14ac:dyDescent="0.25">
      <c r="A1764" t="s">
        <v>28</v>
      </c>
      <c r="B1764" t="s">
        <v>38</v>
      </c>
      <c r="C1764" t="s">
        <v>53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2.7904119999999999</v>
      </c>
      <c r="H1764">
        <v>2.6036869999999999</v>
      </c>
      <c r="I1764">
        <v>80.628399999999999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23026</v>
      </c>
      <c r="P1764" t="s">
        <v>60</v>
      </c>
      <c r="Q1764" t="s">
        <v>58</v>
      </c>
    </row>
    <row r="1765" spans="1:17" x14ac:dyDescent="0.25">
      <c r="A1765" t="s">
        <v>29</v>
      </c>
      <c r="B1765" t="s">
        <v>38</v>
      </c>
      <c r="C1765" t="s">
        <v>53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2.3256130000000002</v>
      </c>
      <c r="H1765">
        <v>2.169991</v>
      </c>
      <c r="I1765">
        <v>80.628399999999999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23026</v>
      </c>
      <c r="P1765" t="s">
        <v>60</v>
      </c>
      <c r="Q1765" t="s">
        <v>58</v>
      </c>
    </row>
    <row r="1766" spans="1:17" x14ac:dyDescent="0.25">
      <c r="A1766" t="s">
        <v>43</v>
      </c>
      <c r="B1766" t="s">
        <v>38</v>
      </c>
      <c r="C1766" t="s">
        <v>53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64.252030000000005</v>
      </c>
      <c r="H1766">
        <v>59.952500000000001</v>
      </c>
      <c r="I1766">
        <v>80.628399999999999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23026</v>
      </c>
      <c r="P1766" t="s">
        <v>60</v>
      </c>
      <c r="Q1766" t="s">
        <v>58</v>
      </c>
    </row>
    <row r="1767" spans="1:17" x14ac:dyDescent="0.25">
      <c r="A1767" t="s">
        <v>30</v>
      </c>
      <c r="B1767" t="s">
        <v>38</v>
      </c>
      <c r="C1767" t="s">
        <v>48</v>
      </c>
      <c r="D1767" t="s">
        <v>59</v>
      </c>
      <c r="E1767">
        <v>22</v>
      </c>
      <c r="F1767" t="str">
        <f t="shared" si="27"/>
        <v>Average Per Ton1-in-10August Monthly System Peak Day100% Cycling22</v>
      </c>
      <c r="G1767">
        <v>0.42321059999999999</v>
      </c>
      <c r="H1767">
        <v>0.38916240000000002</v>
      </c>
      <c r="I1767">
        <v>74.382400000000004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10695</v>
      </c>
      <c r="P1767" t="s">
        <v>60</v>
      </c>
      <c r="Q1767" t="s">
        <v>58</v>
      </c>
    </row>
    <row r="1768" spans="1:17" x14ac:dyDescent="0.25">
      <c r="A1768" t="s">
        <v>28</v>
      </c>
      <c r="B1768" t="s">
        <v>38</v>
      </c>
      <c r="C1768" t="s">
        <v>48</v>
      </c>
      <c r="D1768" t="s">
        <v>59</v>
      </c>
      <c r="E1768">
        <v>22</v>
      </c>
      <c r="F1768" t="str">
        <f t="shared" si="27"/>
        <v>Average Per Premise1-in-10August Monthly System Peak Day100% Cycling22</v>
      </c>
      <c r="G1768">
        <v>1.896676</v>
      </c>
      <c r="H1768">
        <v>1.744084</v>
      </c>
      <c r="I1768">
        <v>74.382400000000004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10695</v>
      </c>
      <c r="P1768" t="s">
        <v>60</v>
      </c>
      <c r="Q1768" t="s">
        <v>58</v>
      </c>
    </row>
    <row r="1769" spans="1:17" x14ac:dyDescent="0.25">
      <c r="A1769" t="s">
        <v>29</v>
      </c>
      <c r="B1769" t="s">
        <v>38</v>
      </c>
      <c r="C1769" t="s">
        <v>48</v>
      </c>
      <c r="D1769" t="s">
        <v>59</v>
      </c>
      <c r="E1769">
        <v>22</v>
      </c>
      <c r="F1769" t="str">
        <f t="shared" si="27"/>
        <v>Average Per Device1-in-10August Monthly System Peak Day100% Cycling22</v>
      </c>
      <c r="G1769">
        <v>1.536157</v>
      </c>
      <c r="H1769">
        <v>1.4125700000000001</v>
      </c>
      <c r="I1769">
        <v>74.382400000000004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10695</v>
      </c>
      <c r="P1769" t="s">
        <v>60</v>
      </c>
      <c r="Q1769" t="s">
        <v>58</v>
      </c>
    </row>
    <row r="1770" spans="1:17" x14ac:dyDescent="0.25">
      <c r="A1770" t="s">
        <v>43</v>
      </c>
      <c r="B1770" t="s">
        <v>38</v>
      </c>
      <c r="C1770" t="s">
        <v>48</v>
      </c>
      <c r="D1770" t="s">
        <v>59</v>
      </c>
      <c r="E1770">
        <v>22</v>
      </c>
      <c r="F1770" t="str">
        <f t="shared" si="27"/>
        <v>Aggregate1-in-10August Monthly System Peak Day100% Cycling22</v>
      </c>
      <c r="G1770">
        <v>20.284949999999998</v>
      </c>
      <c r="H1770">
        <v>18.652979999999999</v>
      </c>
      <c r="I1770">
        <v>74.382400000000004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10695</v>
      </c>
      <c r="P1770" t="s">
        <v>60</v>
      </c>
      <c r="Q1770" t="s">
        <v>58</v>
      </c>
    </row>
    <row r="1771" spans="1:17" x14ac:dyDescent="0.25">
      <c r="A1771" t="s">
        <v>30</v>
      </c>
      <c r="B1771" t="s">
        <v>38</v>
      </c>
      <c r="C1771" t="s">
        <v>48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0.53570770000000001</v>
      </c>
      <c r="H1771">
        <v>0.51488619999999996</v>
      </c>
      <c r="I1771">
        <v>74.444500000000005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12331</v>
      </c>
      <c r="P1771" t="s">
        <v>60</v>
      </c>
      <c r="Q1771" t="s">
        <v>58</v>
      </c>
    </row>
    <row r="1772" spans="1:17" x14ac:dyDescent="0.25">
      <c r="A1772" t="s">
        <v>28</v>
      </c>
      <c r="B1772" t="s">
        <v>38</v>
      </c>
      <c r="C1772" t="s">
        <v>48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2.1989779999999999</v>
      </c>
      <c r="H1772">
        <v>2.1135100000000002</v>
      </c>
      <c r="I1772">
        <v>74.444500000000005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12331</v>
      </c>
      <c r="P1772" t="s">
        <v>60</v>
      </c>
      <c r="Q1772" t="s">
        <v>58</v>
      </c>
    </row>
    <row r="1773" spans="1:17" x14ac:dyDescent="0.25">
      <c r="A1773" t="s">
        <v>29</v>
      </c>
      <c r="B1773" t="s">
        <v>38</v>
      </c>
      <c r="C1773" t="s">
        <v>48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1.8800250000000001</v>
      </c>
      <c r="H1773">
        <v>1.806953</v>
      </c>
      <c r="I1773">
        <v>74.444500000000005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12331</v>
      </c>
      <c r="P1773" t="s">
        <v>60</v>
      </c>
      <c r="Q1773" t="s">
        <v>58</v>
      </c>
    </row>
    <row r="1774" spans="1:17" x14ac:dyDescent="0.25">
      <c r="A1774" t="s">
        <v>43</v>
      </c>
      <c r="B1774" t="s">
        <v>38</v>
      </c>
      <c r="C1774" t="s">
        <v>48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27.115590000000001</v>
      </c>
      <c r="H1774">
        <v>26.061689999999999</v>
      </c>
      <c r="I1774">
        <v>74.444500000000005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12331</v>
      </c>
      <c r="P1774" t="s">
        <v>60</v>
      </c>
      <c r="Q1774" t="s">
        <v>58</v>
      </c>
    </row>
    <row r="1775" spans="1:17" x14ac:dyDescent="0.25">
      <c r="A1775" t="s">
        <v>30</v>
      </c>
      <c r="B1775" t="s">
        <v>38</v>
      </c>
      <c r="C1775" t="s">
        <v>48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0.48345280000000002</v>
      </c>
      <c r="H1775">
        <v>0.45648749999999999</v>
      </c>
      <c r="I1775">
        <v>74.415700000000001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23026</v>
      </c>
      <c r="P1775" t="s">
        <v>60</v>
      </c>
      <c r="Q1775" t="s">
        <v>58</v>
      </c>
    </row>
    <row r="1776" spans="1:17" x14ac:dyDescent="0.25">
      <c r="A1776" t="s">
        <v>28</v>
      </c>
      <c r="B1776" t="s">
        <v>38</v>
      </c>
      <c r="C1776" t="s">
        <v>48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2.0690979999999999</v>
      </c>
      <c r="H1776">
        <v>1.9536910000000001</v>
      </c>
      <c r="I1776">
        <v>74.415700000000001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23026</v>
      </c>
      <c r="P1776" t="s">
        <v>60</v>
      </c>
      <c r="Q1776" t="s">
        <v>58</v>
      </c>
    </row>
    <row r="1777" spans="1:17" x14ac:dyDescent="0.25">
      <c r="A1777" t="s">
        <v>29</v>
      </c>
      <c r="B1777" t="s">
        <v>38</v>
      </c>
      <c r="C1777" t="s">
        <v>48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1.724448</v>
      </c>
      <c r="H1777">
        <v>1.6282650000000001</v>
      </c>
      <c r="I1777">
        <v>74.415700000000001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23026</v>
      </c>
      <c r="P1777" t="s">
        <v>60</v>
      </c>
      <c r="Q1777" t="s">
        <v>58</v>
      </c>
    </row>
    <row r="1778" spans="1:17" x14ac:dyDescent="0.25">
      <c r="A1778" t="s">
        <v>43</v>
      </c>
      <c r="B1778" t="s">
        <v>38</v>
      </c>
      <c r="C1778" t="s">
        <v>48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47.643059999999998</v>
      </c>
      <c r="H1778">
        <v>44.985700000000001</v>
      </c>
      <c r="I1778">
        <v>74.415700000000001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23026</v>
      </c>
      <c r="P1778" t="s">
        <v>60</v>
      </c>
      <c r="Q1778" t="s">
        <v>58</v>
      </c>
    </row>
    <row r="1779" spans="1:17" x14ac:dyDescent="0.25">
      <c r="A1779" t="s">
        <v>30</v>
      </c>
      <c r="B1779" t="s">
        <v>38</v>
      </c>
      <c r="C1779" t="s">
        <v>37</v>
      </c>
      <c r="D1779" t="s">
        <v>59</v>
      </c>
      <c r="E1779">
        <v>22</v>
      </c>
      <c r="F1779" t="str">
        <f t="shared" si="27"/>
        <v>Average Per Ton1-in-10August Typical Event Day100% Cycling22</v>
      </c>
      <c r="G1779">
        <v>0.41468460000000001</v>
      </c>
      <c r="H1779">
        <v>0.3813223</v>
      </c>
      <c r="I1779">
        <v>74.673100000000005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10695</v>
      </c>
      <c r="P1779" t="s">
        <v>60</v>
      </c>
      <c r="Q1779" t="s">
        <v>58</v>
      </c>
    </row>
    <row r="1780" spans="1:17" x14ac:dyDescent="0.25">
      <c r="A1780" t="s">
        <v>28</v>
      </c>
      <c r="B1780" t="s">
        <v>38</v>
      </c>
      <c r="C1780" t="s">
        <v>37</v>
      </c>
      <c r="D1780" t="s">
        <v>59</v>
      </c>
      <c r="E1780">
        <v>22</v>
      </c>
      <c r="F1780" t="str">
        <f t="shared" si="27"/>
        <v>Average Per Premise1-in-10August Typical Event Day100% Cycling22</v>
      </c>
      <c r="G1780">
        <v>1.858466</v>
      </c>
      <c r="H1780">
        <v>1.7089479999999999</v>
      </c>
      <c r="I1780">
        <v>74.673100000000005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10695</v>
      </c>
      <c r="P1780" t="s">
        <v>60</v>
      </c>
      <c r="Q1780" t="s">
        <v>58</v>
      </c>
    </row>
    <row r="1781" spans="1:17" x14ac:dyDescent="0.25">
      <c r="A1781" t="s">
        <v>29</v>
      </c>
      <c r="B1781" t="s">
        <v>38</v>
      </c>
      <c r="C1781" t="s">
        <v>37</v>
      </c>
      <c r="D1781" t="s">
        <v>59</v>
      </c>
      <c r="E1781">
        <v>22</v>
      </c>
      <c r="F1781" t="str">
        <f t="shared" si="27"/>
        <v>Average Per Device1-in-10August Typical Event Day100% Cycling22</v>
      </c>
      <c r="G1781">
        <v>1.505209</v>
      </c>
      <c r="H1781">
        <v>1.384112</v>
      </c>
      <c r="I1781">
        <v>74.673100000000005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10695</v>
      </c>
      <c r="P1781" t="s">
        <v>60</v>
      </c>
      <c r="Q1781" t="s">
        <v>58</v>
      </c>
    </row>
    <row r="1782" spans="1:17" x14ac:dyDescent="0.25">
      <c r="A1782" t="s">
        <v>43</v>
      </c>
      <c r="B1782" t="s">
        <v>38</v>
      </c>
      <c r="C1782" t="s">
        <v>37</v>
      </c>
      <c r="D1782" t="s">
        <v>59</v>
      </c>
      <c r="E1782">
        <v>22</v>
      </c>
      <c r="F1782" t="str">
        <f t="shared" si="27"/>
        <v>Aggregate1-in-10August Typical Event Day100% Cycling22</v>
      </c>
      <c r="G1782">
        <v>19.876290000000001</v>
      </c>
      <c r="H1782">
        <v>18.277200000000001</v>
      </c>
      <c r="I1782">
        <v>74.673100000000005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10695</v>
      </c>
      <c r="P1782" t="s">
        <v>60</v>
      </c>
      <c r="Q1782" t="s">
        <v>58</v>
      </c>
    </row>
    <row r="1783" spans="1:17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0.52643399999999996</v>
      </c>
      <c r="H1783">
        <v>0.50597300000000001</v>
      </c>
      <c r="I1783">
        <v>74.680700000000002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12331</v>
      </c>
      <c r="P1783" t="s">
        <v>60</v>
      </c>
      <c r="Q1783" t="s">
        <v>58</v>
      </c>
    </row>
    <row r="1784" spans="1:17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2.160911</v>
      </c>
      <c r="H1784">
        <v>2.0769229999999999</v>
      </c>
      <c r="I1784">
        <v>74.680700000000002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12331</v>
      </c>
      <c r="P1784" t="s">
        <v>60</v>
      </c>
      <c r="Q1784" t="s">
        <v>58</v>
      </c>
    </row>
    <row r="1785" spans="1:17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1.8474790000000001</v>
      </c>
      <c r="H1785">
        <v>1.7756730000000001</v>
      </c>
      <c r="I1785">
        <v>74.680700000000002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12331</v>
      </c>
      <c r="P1785" t="s">
        <v>60</v>
      </c>
      <c r="Q1785" t="s">
        <v>58</v>
      </c>
    </row>
    <row r="1786" spans="1:17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26.6462</v>
      </c>
      <c r="H1786">
        <v>25.610530000000001</v>
      </c>
      <c r="I1786">
        <v>74.680700000000002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12331</v>
      </c>
      <c r="P1786" t="s">
        <v>60</v>
      </c>
      <c r="Q1786" t="s">
        <v>58</v>
      </c>
    </row>
    <row r="1787" spans="1:17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0.47452640000000001</v>
      </c>
      <c r="H1787">
        <v>0.44807279999999999</v>
      </c>
      <c r="I1787">
        <v>74.677199999999999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23026</v>
      </c>
      <c r="P1787" t="s">
        <v>60</v>
      </c>
      <c r="Q1787" t="s">
        <v>58</v>
      </c>
    </row>
    <row r="1788" spans="1:17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2.0308950000000001</v>
      </c>
      <c r="H1788">
        <v>1.917678</v>
      </c>
      <c r="I1788">
        <v>74.677199999999999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23026</v>
      </c>
      <c r="P1788" t="s">
        <v>60</v>
      </c>
      <c r="Q1788" t="s">
        <v>58</v>
      </c>
    </row>
    <row r="1789" spans="1:17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1.692609</v>
      </c>
      <c r="H1789">
        <v>1.5982499999999999</v>
      </c>
      <c r="I1789">
        <v>74.677199999999999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23026</v>
      </c>
      <c r="P1789" t="s">
        <v>60</v>
      </c>
      <c r="Q1789" t="s">
        <v>58</v>
      </c>
    </row>
    <row r="1790" spans="1:17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46.763390000000001</v>
      </c>
      <c r="H1790">
        <v>44.15645</v>
      </c>
      <c r="I1790">
        <v>74.677199999999999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23026</v>
      </c>
      <c r="P1790" t="s">
        <v>60</v>
      </c>
      <c r="Q1790" t="s">
        <v>58</v>
      </c>
    </row>
    <row r="1791" spans="1:17" x14ac:dyDescent="0.25">
      <c r="A1791" t="s">
        <v>30</v>
      </c>
      <c r="B1791" t="s">
        <v>38</v>
      </c>
      <c r="C1791" t="s">
        <v>49</v>
      </c>
      <c r="D1791" t="s">
        <v>59</v>
      </c>
      <c r="E1791">
        <v>22</v>
      </c>
      <c r="F1791" t="str">
        <f t="shared" si="27"/>
        <v>Average Per Ton1-in-10July Monthly System Peak Day100% Cycling22</v>
      </c>
      <c r="G1791">
        <v>0.37038470000000001</v>
      </c>
      <c r="H1791">
        <v>0.34058640000000001</v>
      </c>
      <c r="I1791">
        <v>72.947999999999993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10695</v>
      </c>
      <c r="P1791" t="s">
        <v>60</v>
      </c>
      <c r="Q1791" t="s">
        <v>58</v>
      </c>
    </row>
    <row r="1792" spans="1:17" x14ac:dyDescent="0.25">
      <c r="A1792" t="s">
        <v>28</v>
      </c>
      <c r="B1792" t="s">
        <v>38</v>
      </c>
      <c r="C1792" t="s">
        <v>49</v>
      </c>
      <c r="D1792" t="s">
        <v>59</v>
      </c>
      <c r="E1792">
        <v>22</v>
      </c>
      <c r="F1792" t="str">
        <f t="shared" si="27"/>
        <v>Average Per Premise1-in-10July Monthly System Peak Day100% Cycling22</v>
      </c>
      <c r="G1792">
        <v>1.6599299999999999</v>
      </c>
      <c r="H1792">
        <v>1.526384</v>
      </c>
      <c r="I1792">
        <v>72.947999999999993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10695</v>
      </c>
      <c r="P1792" t="s">
        <v>60</v>
      </c>
      <c r="Q1792" t="s">
        <v>58</v>
      </c>
    </row>
    <row r="1793" spans="1:17" x14ac:dyDescent="0.25">
      <c r="A1793" t="s">
        <v>29</v>
      </c>
      <c r="B1793" t="s">
        <v>38</v>
      </c>
      <c r="C1793" t="s">
        <v>49</v>
      </c>
      <c r="D1793" t="s">
        <v>59</v>
      </c>
      <c r="E1793">
        <v>22</v>
      </c>
      <c r="F1793" t="str">
        <f t="shared" si="27"/>
        <v>Average Per Device1-in-10July Monthly System Peak Day100% Cycling22</v>
      </c>
      <c r="G1793">
        <v>1.344411</v>
      </c>
      <c r="H1793">
        <v>1.2362500000000001</v>
      </c>
      <c r="I1793">
        <v>72.947999999999993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10695</v>
      </c>
      <c r="P1793" t="s">
        <v>60</v>
      </c>
      <c r="Q1793" t="s">
        <v>58</v>
      </c>
    </row>
    <row r="1794" spans="1:17" x14ac:dyDescent="0.25">
      <c r="A1794" t="s">
        <v>43</v>
      </c>
      <c r="B1794" t="s">
        <v>38</v>
      </c>
      <c r="C1794" t="s">
        <v>49</v>
      </c>
      <c r="D1794" t="s">
        <v>59</v>
      </c>
      <c r="E1794">
        <v>22</v>
      </c>
      <c r="F1794" t="str">
        <f t="shared" si="27"/>
        <v>Aggregate1-in-10July Monthly System Peak Day100% Cycling22</v>
      </c>
      <c r="G1794">
        <v>17.752949999999998</v>
      </c>
      <c r="H1794">
        <v>16.324680000000001</v>
      </c>
      <c r="I1794">
        <v>72.947999999999993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10695</v>
      </c>
      <c r="P1794" t="s">
        <v>60</v>
      </c>
      <c r="Q1794" t="s">
        <v>58</v>
      </c>
    </row>
    <row r="1795" spans="1:17" x14ac:dyDescent="0.25">
      <c r="A1795" t="s">
        <v>30</v>
      </c>
      <c r="B1795" t="s">
        <v>38</v>
      </c>
      <c r="C1795" t="s">
        <v>49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0.47372069999999999</v>
      </c>
      <c r="H1795">
        <v>0.4553085</v>
      </c>
      <c r="I1795">
        <v>72.975399999999993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12331</v>
      </c>
      <c r="P1795" t="s">
        <v>60</v>
      </c>
      <c r="Q1795" t="s">
        <v>58</v>
      </c>
    </row>
    <row r="1796" spans="1:17" x14ac:dyDescent="0.25">
      <c r="A1796" t="s">
        <v>28</v>
      </c>
      <c r="B1796" t="s">
        <v>38</v>
      </c>
      <c r="C1796" t="s">
        <v>49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1.9445330000000001</v>
      </c>
      <c r="H1796">
        <v>1.8689549999999999</v>
      </c>
      <c r="I1796">
        <v>72.975399999999993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12331</v>
      </c>
      <c r="P1796" t="s">
        <v>60</v>
      </c>
      <c r="Q1796" t="s">
        <v>58</v>
      </c>
    </row>
    <row r="1797" spans="1:17" x14ac:dyDescent="0.25">
      <c r="A1797" t="s">
        <v>29</v>
      </c>
      <c r="B1797" t="s">
        <v>38</v>
      </c>
      <c r="C1797" t="s">
        <v>49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1.6624859999999999</v>
      </c>
      <c r="H1797">
        <v>1.5978699999999999</v>
      </c>
      <c r="I1797">
        <v>72.975399999999993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12331</v>
      </c>
      <c r="P1797" t="s">
        <v>60</v>
      </c>
      <c r="Q1797" t="s">
        <v>58</v>
      </c>
    </row>
    <row r="1798" spans="1:17" x14ac:dyDescent="0.25">
      <c r="A1798" t="s">
        <v>43</v>
      </c>
      <c r="B1798" t="s">
        <v>38</v>
      </c>
      <c r="C1798" t="s">
        <v>49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23.97804</v>
      </c>
      <c r="H1798">
        <v>23.04608</v>
      </c>
      <c r="I1798">
        <v>72.975399999999993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12331</v>
      </c>
      <c r="P1798" t="s">
        <v>60</v>
      </c>
      <c r="Q1798" t="s">
        <v>58</v>
      </c>
    </row>
    <row r="1799" spans="1:17" x14ac:dyDescent="0.25">
      <c r="A1799" t="s">
        <v>30</v>
      </c>
      <c r="B1799" t="s">
        <v>38</v>
      </c>
      <c r="C1799" t="s">
        <v>49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0.42572110000000002</v>
      </c>
      <c r="H1799">
        <v>0.40202009999999999</v>
      </c>
      <c r="I1799">
        <v>72.962699999999998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23026</v>
      </c>
      <c r="P1799" t="s">
        <v>60</v>
      </c>
      <c r="Q1799" t="s">
        <v>58</v>
      </c>
    </row>
    <row r="1800" spans="1:17" x14ac:dyDescent="0.25">
      <c r="A1800" t="s">
        <v>28</v>
      </c>
      <c r="B1800" t="s">
        <v>38</v>
      </c>
      <c r="C1800" t="s">
        <v>49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1.822017</v>
      </c>
      <c r="H1800">
        <v>1.72058</v>
      </c>
      <c r="I1800">
        <v>72.962699999999998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23026</v>
      </c>
      <c r="P1800" t="s">
        <v>60</v>
      </c>
      <c r="Q1800" t="s">
        <v>58</v>
      </c>
    </row>
    <row r="1801" spans="1:17" x14ac:dyDescent="0.25">
      <c r="A1801" t="s">
        <v>29</v>
      </c>
      <c r="B1801" t="s">
        <v>38</v>
      </c>
      <c r="C1801" t="s">
        <v>49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1.5185230000000001</v>
      </c>
      <c r="H1801">
        <v>1.433983</v>
      </c>
      <c r="I1801">
        <v>72.962699999999998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23026</v>
      </c>
      <c r="P1801" t="s">
        <v>60</v>
      </c>
      <c r="Q1801" t="s">
        <v>58</v>
      </c>
    </row>
    <row r="1802" spans="1:17" x14ac:dyDescent="0.25">
      <c r="A1802" t="s">
        <v>43</v>
      </c>
      <c r="B1802" t="s">
        <v>38</v>
      </c>
      <c r="C1802" t="s">
        <v>49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41.953749999999999</v>
      </c>
      <c r="H1802">
        <v>39.618070000000003</v>
      </c>
      <c r="I1802">
        <v>72.962699999999998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23026</v>
      </c>
      <c r="P1802" t="s">
        <v>60</v>
      </c>
      <c r="Q1802" t="s">
        <v>58</v>
      </c>
    </row>
    <row r="1803" spans="1:17" x14ac:dyDescent="0.25">
      <c r="A1803" t="s">
        <v>30</v>
      </c>
      <c r="B1803" t="s">
        <v>38</v>
      </c>
      <c r="C1803" t="s">
        <v>50</v>
      </c>
      <c r="D1803" t="s">
        <v>59</v>
      </c>
      <c r="E1803">
        <v>22</v>
      </c>
      <c r="F1803" t="str">
        <f t="shared" si="28"/>
        <v>Average Per Ton1-in-10June Monthly System Peak Day100% Cycling22</v>
      </c>
      <c r="G1803">
        <v>0.35842479999999999</v>
      </c>
      <c r="H1803">
        <v>0.32958880000000002</v>
      </c>
      <c r="I1803">
        <v>71.724999999999994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10695</v>
      </c>
      <c r="P1803" t="s">
        <v>60</v>
      </c>
      <c r="Q1803" t="s">
        <v>58</v>
      </c>
    </row>
    <row r="1804" spans="1:17" x14ac:dyDescent="0.25">
      <c r="A1804" t="s">
        <v>28</v>
      </c>
      <c r="B1804" t="s">
        <v>38</v>
      </c>
      <c r="C1804" t="s">
        <v>50</v>
      </c>
      <c r="D1804" t="s">
        <v>59</v>
      </c>
      <c r="E1804">
        <v>22</v>
      </c>
      <c r="F1804" t="str">
        <f t="shared" si="28"/>
        <v>Average Per Premise1-in-10June Monthly System Peak Day100% Cycling22</v>
      </c>
      <c r="G1804">
        <v>1.60633</v>
      </c>
      <c r="H1804">
        <v>1.4770970000000001</v>
      </c>
      <c r="I1804">
        <v>71.724999999999994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10695</v>
      </c>
      <c r="P1804" t="s">
        <v>60</v>
      </c>
      <c r="Q1804" t="s">
        <v>58</v>
      </c>
    </row>
    <row r="1805" spans="1:17" x14ac:dyDescent="0.25">
      <c r="A1805" t="s">
        <v>29</v>
      </c>
      <c r="B1805" t="s">
        <v>38</v>
      </c>
      <c r="C1805" t="s">
        <v>50</v>
      </c>
      <c r="D1805" t="s">
        <v>59</v>
      </c>
      <c r="E1805">
        <v>22</v>
      </c>
      <c r="F1805" t="str">
        <f t="shared" si="28"/>
        <v>Average Per Device1-in-10June Monthly System Peak Day100% Cycling22</v>
      </c>
      <c r="G1805">
        <v>1.300999</v>
      </c>
      <c r="H1805">
        <v>1.196331</v>
      </c>
      <c r="I1805">
        <v>71.724999999999994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10695</v>
      </c>
      <c r="P1805" t="s">
        <v>60</v>
      </c>
      <c r="Q1805" t="s">
        <v>58</v>
      </c>
    </row>
    <row r="1806" spans="1:17" x14ac:dyDescent="0.25">
      <c r="A1806" t="s">
        <v>43</v>
      </c>
      <c r="B1806" t="s">
        <v>38</v>
      </c>
      <c r="C1806" t="s">
        <v>50</v>
      </c>
      <c r="D1806" t="s">
        <v>59</v>
      </c>
      <c r="E1806">
        <v>22</v>
      </c>
      <c r="F1806" t="str">
        <f t="shared" si="28"/>
        <v>Aggregate1-in-10June Monthly System Peak Day100% Cycling22</v>
      </c>
      <c r="G1806">
        <v>17.1797</v>
      </c>
      <c r="H1806">
        <v>15.797549999999999</v>
      </c>
      <c r="I1806">
        <v>71.724999999999994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10695</v>
      </c>
      <c r="P1806" t="s">
        <v>60</v>
      </c>
      <c r="Q1806" t="s">
        <v>58</v>
      </c>
    </row>
    <row r="1807" spans="1:17" x14ac:dyDescent="0.25">
      <c r="A1807" t="s">
        <v>30</v>
      </c>
      <c r="B1807" t="s">
        <v>38</v>
      </c>
      <c r="C1807" t="s">
        <v>50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0.4596441</v>
      </c>
      <c r="H1807">
        <v>0.44177899999999998</v>
      </c>
      <c r="I1807">
        <v>71.606200000000001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12331</v>
      </c>
      <c r="P1807" t="s">
        <v>60</v>
      </c>
      <c r="Q1807" t="s">
        <v>58</v>
      </c>
    </row>
    <row r="1808" spans="1:17" x14ac:dyDescent="0.25">
      <c r="A1808" t="s">
        <v>28</v>
      </c>
      <c r="B1808" t="s">
        <v>38</v>
      </c>
      <c r="C1808" t="s">
        <v>50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1.8867510000000001</v>
      </c>
      <c r="H1808">
        <v>1.8134189999999999</v>
      </c>
      <c r="I1808">
        <v>71.606200000000001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12331</v>
      </c>
      <c r="P1808" t="s">
        <v>60</v>
      </c>
      <c r="Q1808" t="s">
        <v>58</v>
      </c>
    </row>
    <row r="1809" spans="1:17" x14ac:dyDescent="0.25">
      <c r="A1809" t="s">
        <v>29</v>
      </c>
      <c r="B1809" t="s">
        <v>38</v>
      </c>
      <c r="C1809" t="s">
        <v>50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1.6130850000000001</v>
      </c>
      <c r="H1809">
        <v>1.550389</v>
      </c>
      <c r="I1809">
        <v>71.606200000000001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12331</v>
      </c>
      <c r="P1809" t="s">
        <v>60</v>
      </c>
      <c r="Q1809" t="s">
        <v>58</v>
      </c>
    </row>
    <row r="1810" spans="1:17" x14ac:dyDescent="0.25">
      <c r="A1810" t="s">
        <v>43</v>
      </c>
      <c r="B1810" t="s">
        <v>38</v>
      </c>
      <c r="C1810" t="s">
        <v>50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23.265529999999998</v>
      </c>
      <c r="H1810">
        <v>22.361270000000001</v>
      </c>
      <c r="I1810">
        <v>71.606200000000001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12331</v>
      </c>
      <c r="P1810" t="s">
        <v>60</v>
      </c>
      <c r="Q1810" t="s">
        <v>58</v>
      </c>
    </row>
    <row r="1811" spans="1:17" x14ac:dyDescent="0.25">
      <c r="A1811" t="s">
        <v>30</v>
      </c>
      <c r="B1811" t="s">
        <v>38</v>
      </c>
      <c r="C1811" t="s">
        <v>50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0.41262769999999999</v>
      </c>
      <c r="H1811">
        <v>0.38966659999999997</v>
      </c>
      <c r="I1811">
        <v>71.6614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23026</v>
      </c>
      <c r="P1811" t="s">
        <v>60</v>
      </c>
      <c r="Q1811" t="s">
        <v>58</v>
      </c>
    </row>
    <row r="1812" spans="1:17" x14ac:dyDescent="0.25">
      <c r="A1812" t="s">
        <v>28</v>
      </c>
      <c r="B1812" t="s">
        <v>38</v>
      </c>
      <c r="C1812" t="s">
        <v>50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1.765979</v>
      </c>
      <c r="H1812">
        <v>1.6677090000000001</v>
      </c>
      <c r="I1812">
        <v>71.6614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23026</v>
      </c>
      <c r="P1812" t="s">
        <v>60</v>
      </c>
      <c r="Q1812" t="s">
        <v>58</v>
      </c>
    </row>
    <row r="1813" spans="1:17" x14ac:dyDescent="0.25">
      <c r="A1813" t="s">
        <v>29</v>
      </c>
      <c r="B1813" t="s">
        <v>38</v>
      </c>
      <c r="C1813" t="s">
        <v>50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1.4718199999999999</v>
      </c>
      <c r="H1813">
        <v>1.3899189999999999</v>
      </c>
      <c r="I1813">
        <v>71.6614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23026</v>
      </c>
      <c r="P1813" t="s">
        <v>60</v>
      </c>
      <c r="Q1813" t="s">
        <v>58</v>
      </c>
    </row>
    <row r="1814" spans="1:17" x14ac:dyDescent="0.25">
      <c r="A1814" t="s">
        <v>43</v>
      </c>
      <c r="B1814" t="s">
        <v>38</v>
      </c>
      <c r="C1814" t="s">
        <v>50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40.663429999999998</v>
      </c>
      <c r="H1814">
        <v>38.400669999999998</v>
      </c>
      <c r="I1814">
        <v>71.6614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23026</v>
      </c>
      <c r="P1814" t="s">
        <v>60</v>
      </c>
      <c r="Q1814" t="s">
        <v>58</v>
      </c>
    </row>
    <row r="1815" spans="1:17" x14ac:dyDescent="0.25">
      <c r="A1815" t="s">
        <v>30</v>
      </c>
      <c r="B1815" t="s">
        <v>38</v>
      </c>
      <c r="C1815" t="s">
        <v>51</v>
      </c>
      <c r="D1815" t="s">
        <v>59</v>
      </c>
      <c r="E1815">
        <v>22</v>
      </c>
      <c r="F1815" t="str">
        <f t="shared" si="28"/>
        <v>Average Per Ton1-in-10May Monthly System Peak Day100% Cycling22</v>
      </c>
      <c r="G1815">
        <v>0.36042279999999999</v>
      </c>
      <c r="H1815">
        <v>0.331426</v>
      </c>
      <c r="I1815">
        <v>71.669600000000003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10695</v>
      </c>
      <c r="P1815" t="s">
        <v>60</v>
      </c>
      <c r="Q1815" t="s">
        <v>58</v>
      </c>
    </row>
    <row r="1816" spans="1:17" x14ac:dyDescent="0.25">
      <c r="A1816" t="s">
        <v>28</v>
      </c>
      <c r="B1816" t="s">
        <v>38</v>
      </c>
      <c r="C1816" t="s">
        <v>51</v>
      </c>
      <c r="D1816" t="s">
        <v>59</v>
      </c>
      <c r="E1816">
        <v>22</v>
      </c>
      <c r="F1816" t="str">
        <f t="shared" si="28"/>
        <v>Average Per Premise1-in-10May Monthly System Peak Day100% Cycling22</v>
      </c>
      <c r="G1816">
        <v>1.6152839999999999</v>
      </c>
      <c r="H1816">
        <v>1.485331</v>
      </c>
      <c r="I1816">
        <v>71.669600000000003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10695</v>
      </c>
      <c r="P1816" t="s">
        <v>60</v>
      </c>
      <c r="Q1816" t="s">
        <v>58</v>
      </c>
    </row>
    <row r="1817" spans="1:17" x14ac:dyDescent="0.25">
      <c r="A1817" t="s">
        <v>29</v>
      </c>
      <c r="B1817" t="s">
        <v>38</v>
      </c>
      <c r="C1817" t="s">
        <v>51</v>
      </c>
      <c r="D1817" t="s">
        <v>59</v>
      </c>
      <c r="E1817">
        <v>22</v>
      </c>
      <c r="F1817" t="str">
        <f t="shared" si="28"/>
        <v>Average Per Device1-in-10May Monthly System Peak Day100% Cycling22</v>
      </c>
      <c r="G1817">
        <v>1.308252</v>
      </c>
      <c r="H1817">
        <v>1.2030000000000001</v>
      </c>
      <c r="I1817">
        <v>71.669600000000003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10695</v>
      </c>
      <c r="P1817" t="s">
        <v>60</v>
      </c>
      <c r="Q1817" t="s">
        <v>58</v>
      </c>
    </row>
    <row r="1818" spans="1:17" x14ac:dyDescent="0.25">
      <c r="A1818" t="s">
        <v>43</v>
      </c>
      <c r="B1818" t="s">
        <v>38</v>
      </c>
      <c r="C1818" t="s">
        <v>51</v>
      </c>
      <c r="D1818" t="s">
        <v>59</v>
      </c>
      <c r="E1818">
        <v>22</v>
      </c>
      <c r="F1818" t="str">
        <f t="shared" si="28"/>
        <v>Aggregate1-in-10May Monthly System Peak Day100% Cycling22</v>
      </c>
      <c r="G1818">
        <v>17.275459999999999</v>
      </c>
      <c r="H1818">
        <v>15.88561</v>
      </c>
      <c r="I1818">
        <v>71.669600000000003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10695</v>
      </c>
      <c r="P1818" t="s">
        <v>60</v>
      </c>
      <c r="Q1818" t="s">
        <v>58</v>
      </c>
    </row>
    <row r="1819" spans="1:17" x14ac:dyDescent="0.25">
      <c r="A1819" t="s">
        <v>30</v>
      </c>
      <c r="B1819" t="s">
        <v>38</v>
      </c>
      <c r="C1819" t="s">
        <v>51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0.46340900000000002</v>
      </c>
      <c r="H1819">
        <v>0.4453976</v>
      </c>
      <c r="I1819">
        <v>71.58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12331</v>
      </c>
      <c r="P1819" t="s">
        <v>60</v>
      </c>
      <c r="Q1819" t="s">
        <v>58</v>
      </c>
    </row>
    <row r="1820" spans="1:17" x14ac:dyDescent="0.25">
      <c r="A1820" t="s">
        <v>28</v>
      </c>
      <c r="B1820" t="s">
        <v>38</v>
      </c>
      <c r="C1820" t="s">
        <v>51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1.9022060000000001</v>
      </c>
      <c r="H1820">
        <v>1.8282719999999999</v>
      </c>
      <c r="I1820">
        <v>71.58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12331</v>
      </c>
      <c r="P1820" t="s">
        <v>60</v>
      </c>
      <c r="Q1820" t="s">
        <v>58</v>
      </c>
    </row>
    <row r="1821" spans="1:17" x14ac:dyDescent="0.25">
      <c r="A1821" t="s">
        <v>29</v>
      </c>
      <c r="B1821" t="s">
        <v>38</v>
      </c>
      <c r="C1821" t="s">
        <v>51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1.626298</v>
      </c>
      <c r="H1821">
        <v>1.563088</v>
      </c>
      <c r="I1821">
        <v>71.58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12331</v>
      </c>
      <c r="P1821" t="s">
        <v>60</v>
      </c>
      <c r="Q1821" t="s">
        <v>58</v>
      </c>
    </row>
    <row r="1822" spans="1:17" x14ac:dyDescent="0.25">
      <c r="A1822" t="s">
        <v>43</v>
      </c>
      <c r="B1822" t="s">
        <v>38</v>
      </c>
      <c r="C1822" t="s">
        <v>51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23.456099999999999</v>
      </c>
      <c r="H1822">
        <v>22.544429999999998</v>
      </c>
      <c r="I1822">
        <v>71.58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12331</v>
      </c>
      <c r="P1822" t="s">
        <v>60</v>
      </c>
      <c r="Q1822" t="s">
        <v>58</v>
      </c>
    </row>
    <row r="1823" spans="1:17" x14ac:dyDescent="0.25">
      <c r="A1823" t="s">
        <v>30</v>
      </c>
      <c r="B1823" t="s">
        <v>38</v>
      </c>
      <c r="C1823" t="s">
        <v>51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0.41557189999999999</v>
      </c>
      <c r="H1823">
        <v>0.39245780000000002</v>
      </c>
      <c r="I1823">
        <v>71.621600000000001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23026</v>
      </c>
      <c r="P1823" t="s">
        <v>60</v>
      </c>
      <c r="Q1823" t="s">
        <v>58</v>
      </c>
    </row>
    <row r="1824" spans="1:17" x14ac:dyDescent="0.25">
      <c r="A1824" t="s">
        <v>28</v>
      </c>
      <c r="B1824" t="s">
        <v>38</v>
      </c>
      <c r="C1824" t="s">
        <v>51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1.77858</v>
      </c>
      <c r="H1824">
        <v>1.6796549999999999</v>
      </c>
      <c r="I1824">
        <v>71.621600000000001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23026</v>
      </c>
      <c r="P1824" t="s">
        <v>60</v>
      </c>
      <c r="Q1824" t="s">
        <v>58</v>
      </c>
    </row>
    <row r="1825" spans="1:17" x14ac:dyDescent="0.25">
      <c r="A1825" t="s">
        <v>29</v>
      </c>
      <c r="B1825" t="s">
        <v>38</v>
      </c>
      <c r="C1825" t="s">
        <v>51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1.482321</v>
      </c>
      <c r="H1825">
        <v>1.399875</v>
      </c>
      <c r="I1825">
        <v>71.621600000000001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23026</v>
      </c>
      <c r="P1825" t="s">
        <v>60</v>
      </c>
      <c r="Q1825" t="s">
        <v>58</v>
      </c>
    </row>
    <row r="1826" spans="1:17" x14ac:dyDescent="0.25">
      <c r="A1826" t="s">
        <v>43</v>
      </c>
      <c r="B1826" t="s">
        <v>38</v>
      </c>
      <c r="C1826" t="s">
        <v>51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40.953580000000002</v>
      </c>
      <c r="H1826">
        <v>38.675739999999998</v>
      </c>
      <c r="I1826">
        <v>71.621600000000001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23026</v>
      </c>
      <c r="P1826" t="s">
        <v>60</v>
      </c>
      <c r="Q1826" t="s">
        <v>58</v>
      </c>
    </row>
    <row r="1827" spans="1:17" x14ac:dyDescent="0.25">
      <c r="A1827" t="s">
        <v>30</v>
      </c>
      <c r="B1827" t="s">
        <v>38</v>
      </c>
      <c r="C1827" t="s">
        <v>52</v>
      </c>
      <c r="D1827" t="s">
        <v>59</v>
      </c>
      <c r="E1827">
        <v>22</v>
      </c>
      <c r="F1827" t="str">
        <f t="shared" si="28"/>
        <v>Average Per Ton1-in-10October Monthly System Peak Day100% Cycling22</v>
      </c>
      <c r="G1827">
        <v>0.38486340000000002</v>
      </c>
      <c r="H1827">
        <v>0.3539003</v>
      </c>
      <c r="I1827">
        <v>70.6023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10695</v>
      </c>
      <c r="P1827" t="s">
        <v>60</v>
      </c>
      <c r="Q1827" t="s">
        <v>58</v>
      </c>
    </row>
    <row r="1828" spans="1:17" x14ac:dyDescent="0.25">
      <c r="A1828" t="s">
        <v>28</v>
      </c>
      <c r="B1828" t="s">
        <v>38</v>
      </c>
      <c r="C1828" t="s">
        <v>52</v>
      </c>
      <c r="D1828" t="s">
        <v>59</v>
      </c>
      <c r="E1828">
        <v>22</v>
      </c>
      <c r="F1828" t="str">
        <f t="shared" si="28"/>
        <v>Average Per Premise1-in-10October Monthly System Peak Day100% Cycling22</v>
      </c>
      <c r="G1828">
        <v>1.724818</v>
      </c>
      <c r="H1828">
        <v>1.586052</v>
      </c>
      <c r="I1828">
        <v>70.6023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10695</v>
      </c>
      <c r="P1828" t="s">
        <v>60</v>
      </c>
      <c r="Q1828" t="s">
        <v>58</v>
      </c>
    </row>
    <row r="1829" spans="1:17" x14ac:dyDescent="0.25">
      <c r="A1829" t="s">
        <v>29</v>
      </c>
      <c r="B1829" t="s">
        <v>38</v>
      </c>
      <c r="C1829" t="s">
        <v>52</v>
      </c>
      <c r="D1829" t="s">
        <v>59</v>
      </c>
      <c r="E1829">
        <v>22</v>
      </c>
      <c r="F1829" t="str">
        <f t="shared" si="28"/>
        <v>Average Per Device1-in-10October Monthly System Peak Day100% Cycling22</v>
      </c>
      <c r="G1829">
        <v>1.396965</v>
      </c>
      <c r="H1829">
        <v>1.2845759999999999</v>
      </c>
      <c r="I1829">
        <v>70.6023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10695</v>
      </c>
      <c r="P1829" t="s">
        <v>60</v>
      </c>
      <c r="Q1829" t="s">
        <v>58</v>
      </c>
    </row>
    <row r="1830" spans="1:17" x14ac:dyDescent="0.25">
      <c r="A1830" t="s">
        <v>43</v>
      </c>
      <c r="B1830" t="s">
        <v>38</v>
      </c>
      <c r="C1830" t="s">
        <v>52</v>
      </c>
      <c r="D1830" t="s">
        <v>59</v>
      </c>
      <c r="E1830">
        <v>22</v>
      </c>
      <c r="F1830" t="str">
        <f t="shared" si="28"/>
        <v>Aggregate1-in-10October Monthly System Peak Day100% Cycling22</v>
      </c>
      <c r="G1830">
        <v>18.446929999999998</v>
      </c>
      <c r="H1830">
        <v>16.96283</v>
      </c>
      <c r="I1830">
        <v>70.6023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10695</v>
      </c>
      <c r="P1830" t="s">
        <v>60</v>
      </c>
      <c r="Q1830" t="s">
        <v>58</v>
      </c>
    </row>
    <row r="1831" spans="1:17" x14ac:dyDescent="0.25">
      <c r="A1831" t="s">
        <v>30</v>
      </c>
      <c r="B1831" t="s">
        <v>38</v>
      </c>
      <c r="C1831" t="s">
        <v>52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0.48871340000000002</v>
      </c>
      <c r="H1831">
        <v>0.46971849999999998</v>
      </c>
      <c r="I1831">
        <v>70.1524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12331</v>
      </c>
      <c r="P1831" t="s">
        <v>60</v>
      </c>
      <c r="Q1831" t="s">
        <v>58</v>
      </c>
    </row>
    <row r="1832" spans="1:17" x14ac:dyDescent="0.25">
      <c r="A1832" t="s">
        <v>28</v>
      </c>
      <c r="B1832" t="s">
        <v>38</v>
      </c>
      <c r="C1832" t="s">
        <v>52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2.0060750000000001</v>
      </c>
      <c r="H1832">
        <v>1.928105</v>
      </c>
      <c r="I1832">
        <v>70.1524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12331</v>
      </c>
      <c r="P1832" t="s">
        <v>60</v>
      </c>
      <c r="Q1832" t="s">
        <v>58</v>
      </c>
    </row>
    <row r="1833" spans="1:17" x14ac:dyDescent="0.25">
      <c r="A1833" t="s">
        <v>29</v>
      </c>
      <c r="B1833" t="s">
        <v>38</v>
      </c>
      <c r="C1833" t="s">
        <v>52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1.7151019999999999</v>
      </c>
      <c r="H1833">
        <v>1.648441</v>
      </c>
      <c r="I1833">
        <v>70.1524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12331</v>
      </c>
      <c r="P1833" t="s">
        <v>60</v>
      </c>
      <c r="Q1833" t="s">
        <v>58</v>
      </c>
    </row>
    <row r="1834" spans="1:17" x14ac:dyDescent="0.25">
      <c r="A1834" t="s">
        <v>43</v>
      </c>
      <c r="B1834" t="s">
        <v>38</v>
      </c>
      <c r="C1834" t="s">
        <v>52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24.736920000000001</v>
      </c>
      <c r="H1834">
        <v>23.775459999999999</v>
      </c>
      <c r="I1834">
        <v>70.1524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12331</v>
      </c>
      <c r="P1834" t="s">
        <v>60</v>
      </c>
      <c r="Q1834" t="s">
        <v>58</v>
      </c>
    </row>
    <row r="1835" spans="1:17" x14ac:dyDescent="0.25">
      <c r="A1835" t="s">
        <v>30</v>
      </c>
      <c r="B1835" t="s">
        <v>38</v>
      </c>
      <c r="C1835" t="s">
        <v>52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0.44047510000000001</v>
      </c>
      <c r="H1835">
        <v>0.41592089999999998</v>
      </c>
      <c r="I1835">
        <v>70.361400000000003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23026</v>
      </c>
      <c r="P1835" t="s">
        <v>60</v>
      </c>
      <c r="Q1835" t="s">
        <v>58</v>
      </c>
    </row>
    <row r="1836" spans="1:17" x14ac:dyDescent="0.25">
      <c r="A1836" t="s">
        <v>28</v>
      </c>
      <c r="B1836" t="s">
        <v>38</v>
      </c>
      <c r="C1836" t="s">
        <v>52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1.8851610000000001</v>
      </c>
      <c r="H1836">
        <v>1.780073</v>
      </c>
      <c r="I1836">
        <v>70.361400000000003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23026</v>
      </c>
      <c r="P1836" t="s">
        <v>60</v>
      </c>
      <c r="Q1836" t="s">
        <v>58</v>
      </c>
    </row>
    <row r="1837" spans="1:17" x14ac:dyDescent="0.25">
      <c r="A1837" t="s">
        <v>29</v>
      </c>
      <c r="B1837" t="s">
        <v>38</v>
      </c>
      <c r="C1837" t="s">
        <v>52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1.5711489999999999</v>
      </c>
      <c r="H1837">
        <v>1.4835659999999999</v>
      </c>
      <c r="I1837">
        <v>70.361400000000003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23026</v>
      </c>
      <c r="P1837" t="s">
        <v>60</v>
      </c>
      <c r="Q1837" t="s">
        <v>58</v>
      </c>
    </row>
    <row r="1838" spans="1:17" x14ac:dyDescent="0.25">
      <c r="A1838" t="s">
        <v>43</v>
      </c>
      <c r="B1838" t="s">
        <v>38</v>
      </c>
      <c r="C1838" t="s">
        <v>52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43.407719999999998</v>
      </c>
      <c r="H1838">
        <v>40.987969999999997</v>
      </c>
      <c r="I1838">
        <v>70.361400000000003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23026</v>
      </c>
      <c r="P1838" t="s">
        <v>60</v>
      </c>
      <c r="Q1838" t="s">
        <v>58</v>
      </c>
    </row>
    <row r="1839" spans="1:17" x14ac:dyDescent="0.25">
      <c r="A1839" t="s">
        <v>30</v>
      </c>
      <c r="B1839" t="s">
        <v>38</v>
      </c>
      <c r="C1839" t="s">
        <v>53</v>
      </c>
      <c r="D1839" t="s">
        <v>59</v>
      </c>
      <c r="E1839">
        <v>22</v>
      </c>
      <c r="F1839" t="str">
        <f t="shared" si="28"/>
        <v>Average Per Ton1-in-10September Monthly System Peak Day100% Cycling22</v>
      </c>
      <c r="G1839">
        <v>0.50671829999999995</v>
      </c>
      <c r="H1839">
        <v>0.46595160000000002</v>
      </c>
      <c r="I1839">
        <v>79.637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10695</v>
      </c>
      <c r="P1839" t="s">
        <v>60</v>
      </c>
      <c r="Q1839" t="s">
        <v>58</v>
      </c>
    </row>
    <row r="1840" spans="1:17" x14ac:dyDescent="0.25">
      <c r="A1840" t="s">
        <v>28</v>
      </c>
      <c r="B1840" t="s">
        <v>38</v>
      </c>
      <c r="C1840" t="s">
        <v>53</v>
      </c>
      <c r="D1840" t="s">
        <v>59</v>
      </c>
      <c r="E1840">
        <v>22</v>
      </c>
      <c r="F1840" t="str">
        <f t="shared" si="28"/>
        <v>Average Per Premise1-in-10September Monthly System Peak Day100% Cycling22</v>
      </c>
      <c r="G1840">
        <v>2.2709269999999999</v>
      </c>
      <c r="H1840">
        <v>2.0882260000000001</v>
      </c>
      <c r="I1840">
        <v>79.637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10695</v>
      </c>
      <c r="P1840" t="s">
        <v>60</v>
      </c>
      <c r="Q1840" t="s">
        <v>58</v>
      </c>
    </row>
    <row r="1841" spans="1:17" x14ac:dyDescent="0.25">
      <c r="A1841" t="s">
        <v>29</v>
      </c>
      <c r="B1841" t="s">
        <v>38</v>
      </c>
      <c r="C1841" t="s">
        <v>53</v>
      </c>
      <c r="D1841" t="s">
        <v>59</v>
      </c>
      <c r="E1841">
        <v>22</v>
      </c>
      <c r="F1841" t="str">
        <f t="shared" si="28"/>
        <v>Average Per Device1-in-10September Monthly System Peak Day100% Cycling22</v>
      </c>
      <c r="G1841">
        <v>1.83927</v>
      </c>
      <c r="H1841">
        <v>1.6912970000000001</v>
      </c>
      <c r="I1841">
        <v>79.637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10695</v>
      </c>
      <c r="P1841" t="s">
        <v>60</v>
      </c>
      <c r="Q1841" t="s">
        <v>58</v>
      </c>
    </row>
    <row r="1842" spans="1:17" x14ac:dyDescent="0.25">
      <c r="A1842" t="s">
        <v>43</v>
      </c>
      <c r="B1842" t="s">
        <v>38</v>
      </c>
      <c r="C1842" t="s">
        <v>53</v>
      </c>
      <c r="D1842" t="s">
        <v>59</v>
      </c>
      <c r="E1842">
        <v>22</v>
      </c>
      <c r="F1842" t="str">
        <f t="shared" si="28"/>
        <v>Aggregate1-in-10September Monthly System Peak Day100% Cycling22</v>
      </c>
      <c r="G1842">
        <v>24.287569999999999</v>
      </c>
      <c r="H1842">
        <v>22.333580000000001</v>
      </c>
      <c r="I1842">
        <v>79.637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10695</v>
      </c>
      <c r="P1842" t="s">
        <v>60</v>
      </c>
      <c r="Q1842" t="s">
        <v>58</v>
      </c>
    </row>
    <row r="1843" spans="1:17" x14ac:dyDescent="0.25">
      <c r="A1843" t="s">
        <v>30</v>
      </c>
      <c r="B1843" t="s">
        <v>38</v>
      </c>
      <c r="C1843" t="s">
        <v>53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0.63666389999999995</v>
      </c>
      <c r="H1843">
        <v>0.61191859999999998</v>
      </c>
      <c r="I1843">
        <v>79.696600000000004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12331</v>
      </c>
      <c r="P1843" t="s">
        <v>60</v>
      </c>
      <c r="Q1843" t="s">
        <v>58</v>
      </c>
    </row>
    <row r="1844" spans="1:17" x14ac:dyDescent="0.25">
      <c r="A1844" t="s">
        <v>28</v>
      </c>
      <c r="B1844" t="s">
        <v>38</v>
      </c>
      <c r="C1844" t="s">
        <v>53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2.6133839999999999</v>
      </c>
      <c r="H1844">
        <v>2.511809</v>
      </c>
      <c r="I1844">
        <v>79.696600000000004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12331</v>
      </c>
      <c r="P1844" t="s">
        <v>60</v>
      </c>
      <c r="Q1844" t="s">
        <v>58</v>
      </c>
    </row>
    <row r="1845" spans="1:17" x14ac:dyDescent="0.25">
      <c r="A1845" t="s">
        <v>29</v>
      </c>
      <c r="B1845" t="s">
        <v>38</v>
      </c>
      <c r="C1845" t="s">
        <v>53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2.2343229999999998</v>
      </c>
      <c r="H1845">
        <v>2.147481</v>
      </c>
      <c r="I1845">
        <v>79.696600000000004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12331</v>
      </c>
      <c r="P1845" t="s">
        <v>60</v>
      </c>
      <c r="Q1845" t="s">
        <v>58</v>
      </c>
    </row>
    <row r="1846" spans="1:17" x14ac:dyDescent="0.25">
      <c r="A1846" t="s">
        <v>43</v>
      </c>
      <c r="B1846" t="s">
        <v>38</v>
      </c>
      <c r="C1846" t="s">
        <v>53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32.225639999999999</v>
      </c>
      <c r="H1846">
        <v>30.973120000000002</v>
      </c>
      <c r="I1846">
        <v>79.696600000000004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12331</v>
      </c>
      <c r="P1846" t="s">
        <v>60</v>
      </c>
      <c r="Q1846" t="s">
        <v>58</v>
      </c>
    </row>
    <row r="1847" spans="1:17" x14ac:dyDescent="0.25">
      <c r="A1847" t="s">
        <v>30</v>
      </c>
      <c r="B1847" t="s">
        <v>38</v>
      </c>
      <c r="C1847" t="s">
        <v>53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0.57630420000000004</v>
      </c>
      <c r="H1847">
        <v>0.54411690000000001</v>
      </c>
      <c r="I1847">
        <v>79.668899999999994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23026</v>
      </c>
      <c r="P1847" t="s">
        <v>60</v>
      </c>
      <c r="Q1847" t="s">
        <v>58</v>
      </c>
    </row>
    <row r="1848" spans="1:17" x14ac:dyDescent="0.25">
      <c r="A1848" t="s">
        <v>28</v>
      </c>
      <c r="B1848" t="s">
        <v>38</v>
      </c>
      <c r="C1848" t="s">
        <v>53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2.4664869999999999</v>
      </c>
      <c r="H1848">
        <v>2.3287309999999999</v>
      </c>
      <c r="I1848">
        <v>79.668899999999994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23026</v>
      </c>
      <c r="P1848" t="s">
        <v>60</v>
      </c>
      <c r="Q1848" t="s">
        <v>58</v>
      </c>
    </row>
    <row r="1849" spans="1:17" x14ac:dyDescent="0.25">
      <c r="A1849" t="s">
        <v>29</v>
      </c>
      <c r="B1849" t="s">
        <v>38</v>
      </c>
      <c r="C1849" t="s">
        <v>53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2.055644</v>
      </c>
      <c r="H1849">
        <v>1.9408339999999999</v>
      </c>
      <c r="I1849">
        <v>79.668899999999994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23026</v>
      </c>
      <c r="P1849" t="s">
        <v>60</v>
      </c>
      <c r="Q1849" t="s">
        <v>58</v>
      </c>
    </row>
    <row r="1850" spans="1:17" x14ac:dyDescent="0.25">
      <c r="A1850" t="s">
        <v>43</v>
      </c>
      <c r="B1850" t="s">
        <v>38</v>
      </c>
      <c r="C1850" t="s">
        <v>53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56.793340000000001</v>
      </c>
      <c r="H1850">
        <v>53.621360000000003</v>
      </c>
      <c r="I1850">
        <v>79.668899999999994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23026</v>
      </c>
      <c r="P1850" t="s">
        <v>60</v>
      </c>
      <c r="Q1850" t="s">
        <v>58</v>
      </c>
    </row>
    <row r="1851" spans="1:17" x14ac:dyDescent="0.25">
      <c r="A1851" t="s">
        <v>30</v>
      </c>
      <c r="B1851" t="s">
        <v>38</v>
      </c>
      <c r="C1851" t="s">
        <v>48</v>
      </c>
      <c r="D1851" t="s">
        <v>59</v>
      </c>
      <c r="E1851">
        <v>23</v>
      </c>
      <c r="F1851" t="str">
        <f t="shared" si="28"/>
        <v>Average Per Ton1-in-10August Monthly System Peak Day100% Cycling23</v>
      </c>
      <c r="G1851">
        <v>0.34662850000000001</v>
      </c>
      <c r="H1851">
        <v>0.32405</v>
      </c>
      <c r="I1851">
        <v>73.688999999999993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10695</v>
      </c>
      <c r="P1851" t="s">
        <v>60</v>
      </c>
      <c r="Q1851" t="s">
        <v>58</v>
      </c>
    </row>
    <row r="1852" spans="1:17" x14ac:dyDescent="0.25">
      <c r="A1852" t="s">
        <v>28</v>
      </c>
      <c r="B1852" t="s">
        <v>38</v>
      </c>
      <c r="C1852" t="s">
        <v>48</v>
      </c>
      <c r="D1852" t="s">
        <v>59</v>
      </c>
      <c r="E1852">
        <v>23</v>
      </c>
      <c r="F1852" t="str">
        <f t="shared" si="28"/>
        <v>Average Per Premise1-in-10August Monthly System Peak Day100% Cycling23</v>
      </c>
      <c r="G1852">
        <v>1.553463</v>
      </c>
      <c r="H1852">
        <v>1.4522740000000001</v>
      </c>
      <c r="I1852">
        <v>73.688999999999993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10695</v>
      </c>
      <c r="P1852" t="s">
        <v>60</v>
      </c>
      <c r="Q1852" t="s">
        <v>58</v>
      </c>
    </row>
    <row r="1853" spans="1:17" x14ac:dyDescent="0.25">
      <c r="A1853" t="s">
        <v>29</v>
      </c>
      <c r="B1853" t="s">
        <v>38</v>
      </c>
      <c r="C1853" t="s">
        <v>48</v>
      </c>
      <c r="D1853" t="s">
        <v>59</v>
      </c>
      <c r="E1853">
        <v>23</v>
      </c>
      <c r="F1853" t="str">
        <f t="shared" si="28"/>
        <v>Average Per Device1-in-10August Monthly System Peak Day100% Cycling23</v>
      </c>
      <c r="G1853">
        <v>1.258181</v>
      </c>
      <c r="H1853">
        <v>1.1762269999999999</v>
      </c>
      <c r="I1853">
        <v>73.688999999999993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10695</v>
      </c>
      <c r="P1853" t="s">
        <v>60</v>
      </c>
      <c r="Q1853" t="s">
        <v>58</v>
      </c>
    </row>
    <row r="1854" spans="1:17" x14ac:dyDescent="0.25">
      <c r="A1854" t="s">
        <v>43</v>
      </c>
      <c r="B1854" t="s">
        <v>38</v>
      </c>
      <c r="C1854" t="s">
        <v>48</v>
      </c>
      <c r="D1854" t="s">
        <v>59</v>
      </c>
      <c r="E1854">
        <v>23</v>
      </c>
      <c r="F1854" t="str">
        <f t="shared" si="28"/>
        <v>Aggregate1-in-10August Monthly System Peak Day100% Cycling23</v>
      </c>
      <c r="G1854">
        <v>16.61429</v>
      </c>
      <c r="H1854">
        <v>15.532069999999999</v>
      </c>
      <c r="I1854">
        <v>73.688999999999993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10695</v>
      </c>
      <c r="P1854" t="s">
        <v>60</v>
      </c>
      <c r="Q1854" t="s">
        <v>58</v>
      </c>
    </row>
    <row r="1855" spans="1:17" x14ac:dyDescent="0.25">
      <c r="A1855" t="s">
        <v>30</v>
      </c>
      <c r="B1855" t="s">
        <v>38</v>
      </c>
      <c r="C1855" t="s">
        <v>48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0.43883729999999999</v>
      </c>
      <c r="H1855">
        <v>0.42579050000000002</v>
      </c>
      <c r="I1855">
        <v>73.721199999999996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12331</v>
      </c>
      <c r="P1855" t="s">
        <v>60</v>
      </c>
      <c r="Q1855" t="s">
        <v>58</v>
      </c>
    </row>
    <row r="1856" spans="1:17" x14ac:dyDescent="0.25">
      <c r="A1856" t="s">
        <v>28</v>
      </c>
      <c r="B1856" t="s">
        <v>38</v>
      </c>
      <c r="C1856" t="s">
        <v>48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1.8013440000000001</v>
      </c>
      <c r="H1856">
        <v>1.747789</v>
      </c>
      <c r="I1856">
        <v>73.721199999999996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12331</v>
      </c>
      <c r="P1856" t="s">
        <v>60</v>
      </c>
      <c r="Q1856" t="s">
        <v>58</v>
      </c>
    </row>
    <row r="1857" spans="1:17" x14ac:dyDescent="0.25">
      <c r="A1857" t="s">
        <v>29</v>
      </c>
      <c r="B1857" t="s">
        <v>38</v>
      </c>
      <c r="C1857" t="s">
        <v>48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1.5400659999999999</v>
      </c>
      <c r="H1857">
        <v>1.4942789999999999</v>
      </c>
      <c r="I1857">
        <v>73.721199999999996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12331</v>
      </c>
      <c r="P1857" t="s">
        <v>60</v>
      </c>
      <c r="Q1857" t="s">
        <v>58</v>
      </c>
    </row>
    <row r="1858" spans="1:17" x14ac:dyDescent="0.25">
      <c r="A1858" t="s">
        <v>43</v>
      </c>
      <c r="B1858" t="s">
        <v>38</v>
      </c>
      <c r="C1858" t="s">
        <v>48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22.21237</v>
      </c>
      <c r="H1858">
        <v>21.55198</v>
      </c>
      <c r="I1858">
        <v>73.721199999999996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12331</v>
      </c>
      <c r="P1858" t="s">
        <v>60</v>
      </c>
      <c r="Q1858" t="s">
        <v>58</v>
      </c>
    </row>
    <row r="1859" spans="1:17" x14ac:dyDescent="0.25">
      <c r="A1859" t="s">
        <v>30</v>
      </c>
      <c r="B1859" t="s">
        <v>38</v>
      </c>
      <c r="C1859" t="s">
        <v>48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0.39600629999999998</v>
      </c>
      <c r="H1859">
        <v>0.37853209999999998</v>
      </c>
      <c r="I1859">
        <v>73.706199999999995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23026</v>
      </c>
      <c r="P1859" t="s">
        <v>60</v>
      </c>
      <c r="Q1859" t="s">
        <v>58</v>
      </c>
    </row>
    <row r="1860" spans="1:17" x14ac:dyDescent="0.25">
      <c r="A1860" t="s">
        <v>28</v>
      </c>
      <c r="B1860" t="s">
        <v>38</v>
      </c>
      <c r="C1860" t="s">
        <v>48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1.694842</v>
      </c>
      <c r="H1860">
        <v>1.620055</v>
      </c>
      <c r="I1860">
        <v>73.706199999999995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23026</v>
      </c>
      <c r="P1860" t="s">
        <v>60</v>
      </c>
      <c r="Q1860" t="s">
        <v>58</v>
      </c>
    </row>
    <row r="1861" spans="1:17" x14ac:dyDescent="0.25">
      <c r="A1861" t="s">
        <v>29</v>
      </c>
      <c r="B1861" t="s">
        <v>38</v>
      </c>
      <c r="C1861" t="s">
        <v>48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1.4125319999999999</v>
      </c>
      <c r="H1861">
        <v>1.3502019999999999</v>
      </c>
      <c r="I1861">
        <v>73.706199999999995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23026</v>
      </c>
      <c r="P1861" t="s">
        <v>60</v>
      </c>
      <c r="Q1861" t="s">
        <v>58</v>
      </c>
    </row>
    <row r="1862" spans="1:17" x14ac:dyDescent="0.25">
      <c r="A1862" t="s">
        <v>43</v>
      </c>
      <c r="B1862" t="s">
        <v>38</v>
      </c>
      <c r="C1862" t="s">
        <v>48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39.025440000000003</v>
      </c>
      <c r="H1862">
        <v>37.30339</v>
      </c>
      <c r="I1862">
        <v>73.706199999999995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23026</v>
      </c>
      <c r="P1862" t="s">
        <v>60</v>
      </c>
      <c r="Q1862" t="s">
        <v>58</v>
      </c>
    </row>
    <row r="1863" spans="1:17" x14ac:dyDescent="0.25">
      <c r="A1863" t="s">
        <v>30</v>
      </c>
      <c r="B1863" t="s">
        <v>38</v>
      </c>
      <c r="C1863" t="s">
        <v>37</v>
      </c>
      <c r="D1863" t="s">
        <v>59</v>
      </c>
      <c r="E1863">
        <v>23</v>
      </c>
      <c r="F1863" t="str">
        <f t="shared" si="29"/>
        <v>Average Per Ton1-in-10August Typical Event Day100% Cycling23</v>
      </c>
      <c r="G1863">
        <v>0.33964529999999998</v>
      </c>
      <c r="H1863">
        <v>0.31752170000000002</v>
      </c>
      <c r="I1863">
        <v>73.700199999999995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10695</v>
      </c>
      <c r="P1863" t="s">
        <v>60</v>
      </c>
      <c r="Q1863" t="s">
        <v>58</v>
      </c>
    </row>
    <row r="1864" spans="1:17" x14ac:dyDescent="0.25">
      <c r="A1864" t="s">
        <v>28</v>
      </c>
      <c r="B1864" t="s">
        <v>38</v>
      </c>
      <c r="C1864" t="s">
        <v>37</v>
      </c>
      <c r="D1864" t="s">
        <v>59</v>
      </c>
      <c r="E1864">
        <v>23</v>
      </c>
      <c r="F1864" t="str">
        <f t="shared" si="29"/>
        <v>Average Per Premise1-in-10August Typical Event Day100% Cycling23</v>
      </c>
      <c r="G1864">
        <v>1.522167</v>
      </c>
      <c r="H1864">
        <v>1.423017</v>
      </c>
      <c r="I1864">
        <v>73.700199999999995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10695</v>
      </c>
      <c r="P1864" t="s">
        <v>60</v>
      </c>
      <c r="Q1864" t="s">
        <v>58</v>
      </c>
    </row>
    <row r="1865" spans="1:17" x14ac:dyDescent="0.25">
      <c r="A1865" t="s">
        <v>29</v>
      </c>
      <c r="B1865" t="s">
        <v>38</v>
      </c>
      <c r="C1865" t="s">
        <v>37</v>
      </c>
      <c r="D1865" t="s">
        <v>59</v>
      </c>
      <c r="E1865">
        <v>23</v>
      </c>
      <c r="F1865" t="str">
        <f t="shared" si="29"/>
        <v>Average Per Device1-in-10August Typical Event Day100% Cycling23</v>
      </c>
      <c r="G1865">
        <v>1.232834</v>
      </c>
      <c r="H1865">
        <v>1.152531</v>
      </c>
      <c r="I1865">
        <v>73.700199999999995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10695</v>
      </c>
      <c r="P1865" t="s">
        <v>60</v>
      </c>
      <c r="Q1865" t="s">
        <v>58</v>
      </c>
    </row>
    <row r="1866" spans="1:17" x14ac:dyDescent="0.25">
      <c r="A1866" t="s">
        <v>43</v>
      </c>
      <c r="B1866" t="s">
        <v>38</v>
      </c>
      <c r="C1866" t="s">
        <v>37</v>
      </c>
      <c r="D1866" t="s">
        <v>59</v>
      </c>
      <c r="E1866">
        <v>23</v>
      </c>
      <c r="F1866" t="str">
        <f t="shared" si="29"/>
        <v>Aggregate1-in-10August Typical Event Day100% Cycling23</v>
      </c>
      <c r="G1866">
        <v>16.27957</v>
      </c>
      <c r="H1866">
        <v>15.21917</v>
      </c>
      <c r="I1866">
        <v>73.700199999999995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10695</v>
      </c>
      <c r="P1866" t="s">
        <v>60</v>
      </c>
      <c r="Q1866" t="s">
        <v>58</v>
      </c>
    </row>
    <row r="1867" spans="1:17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0.43124059999999997</v>
      </c>
      <c r="H1867">
        <v>0.41841970000000001</v>
      </c>
      <c r="I1867">
        <v>73.660499999999999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12331</v>
      </c>
      <c r="P1867" t="s">
        <v>60</v>
      </c>
      <c r="Q1867" t="s">
        <v>58</v>
      </c>
    </row>
    <row r="1868" spans="1:17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1.7701610000000001</v>
      </c>
      <c r="H1868">
        <v>1.717533</v>
      </c>
      <c r="I1868">
        <v>73.660499999999999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12331</v>
      </c>
      <c r="P1868" t="s">
        <v>60</v>
      </c>
      <c r="Q1868" t="s">
        <v>58</v>
      </c>
    </row>
    <row r="1869" spans="1:17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1.513406</v>
      </c>
      <c r="H1869">
        <v>1.4684109999999999</v>
      </c>
      <c r="I1869">
        <v>73.660499999999999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12331</v>
      </c>
      <c r="P1869" t="s">
        <v>60</v>
      </c>
      <c r="Q1869" t="s">
        <v>58</v>
      </c>
    </row>
    <row r="1870" spans="1:17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21.827850000000002</v>
      </c>
      <c r="H1870">
        <v>21.178899999999999</v>
      </c>
      <c r="I1870">
        <v>73.660499999999999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12331</v>
      </c>
      <c r="P1870" t="s">
        <v>60</v>
      </c>
      <c r="Q1870" t="s">
        <v>58</v>
      </c>
    </row>
    <row r="1871" spans="1:17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0.3886946</v>
      </c>
      <c r="H1871">
        <v>0.37155260000000001</v>
      </c>
      <c r="I1871">
        <v>73.678899999999999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23026</v>
      </c>
      <c r="P1871" t="s">
        <v>60</v>
      </c>
      <c r="Q1871" t="s">
        <v>58</v>
      </c>
    </row>
    <row r="1872" spans="1:17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1.6635489999999999</v>
      </c>
      <c r="H1872">
        <v>1.590184</v>
      </c>
      <c r="I1872">
        <v>73.678899999999999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23026</v>
      </c>
      <c r="P1872" t="s">
        <v>60</v>
      </c>
      <c r="Q1872" t="s">
        <v>58</v>
      </c>
    </row>
    <row r="1873" spans="1:17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1.3864510000000001</v>
      </c>
      <c r="H1873">
        <v>1.325307</v>
      </c>
      <c r="I1873">
        <v>73.678899999999999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23026</v>
      </c>
      <c r="P1873" t="s">
        <v>60</v>
      </c>
      <c r="Q1873" t="s">
        <v>58</v>
      </c>
    </row>
    <row r="1874" spans="1:17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38.304879999999997</v>
      </c>
      <c r="H1874">
        <v>36.615580000000001</v>
      </c>
      <c r="I1874">
        <v>73.678899999999999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23026</v>
      </c>
      <c r="P1874" t="s">
        <v>60</v>
      </c>
      <c r="Q1874" t="s">
        <v>58</v>
      </c>
    </row>
    <row r="1875" spans="1:17" x14ac:dyDescent="0.25">
      <c r="A1875" t="s">
        <v>30</v>
      </c>
      <c r="B1875" t="s">
        <v>38</v>
      </c>
      <c r="C1875" t="s">
        <v>49</v>
      </c>
      <c r="D1875" t="s">
        <v>59</v>
      </c>
      <c r="E1875">
        <v>23</v>
      </c>
      <c r="F1875" t="str">
        <f t="shared" si="29"/>
        <v>Average Per Ton1-in-10July Monthly System Peak Day100% Cycling23</v>
      </c>
      <c r="G1875">
        <v>0.30336170000000001</v>
      </c>
      <c r="H1875">
        <v>0.28360150000000001</v>
      </c>
      <c r="I1875">
        <v>72.056299999999993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10695</v>
      </c>
      <c r="P1875" t="s">
        <v>60</v>
      </c>
      <c r="Q1875" t="s">
        <v>58</v>
      </c>
    </row>
    <row r="1876" spans="1:17" x14ac:dyDescent="0.25">
      <c r="A1876" t="s">
        <v>28</v>
      </c>
      <c r="B1876" t="s">
        <v>38</v>
      </c>
      <c r="C1876" t="s">
        <v>49</v>
      </c>
      <c r="D1876" t="s">
        <v>59</v>
      </c>
      <c r="E1876">
        <v>23</v>
      </c>
      <c r="F1876" t="str">
        <f t="shared" si="29"/>
        <v>Average Per Premise1-in-10July Monthly System Peak Day100% Cycling23</v>
      </c>
      <c r="G1876">
        <v>1.3595569999999999</v>
      </c>
      <c r="H1876">
        <v>1.270999</v>
      </c>
      <c r="I1876">
        <v>72.056299999999993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10695</v>
      </c>
      <c r="P1876" t="s">
        <v>60</v>
      </c>
      <c r="Q1876" t="s">
        <v>58</v>
      </c>
    </row>
    <row r="1877" spans="1:17" x14ac:dyDescent="0.25">
      <c r="A1877" t="s">
        <v>29</v>
      </c>
      <c r="B1877" t="s">
        <v>38</v>
      </c>
      <c r="C1877" t="s">
        <v>49</v>
      </c>
      <c r="D1877" t="s">
        <v>59</v>
      </c>
      <c r="E1877">
        <v>23</v>
      </c>
      <c r="F1877" t="str">
        <f t="shared" si="29"/>
        <v>Average Per Device1-in-10July Monthly System Peak Day100% Cycling23</v>
      </c>
      <c r="G1877">
        <v>1.1011329999999999</v>
      </c>
      <c r="H1877">
        <v>1.0294080000000001</v>
      </c>
      <c r="I1877">
        <v>72.056299999999993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10695</v>
      </c>
      <c r="P1877" t="s">
        <v>60</v>
      </c>
      <c r="Q1877" t="s">
        <v>58</v>
      </c>
    </row>
    <row r="1878" spans="1:17" x14ac:dyDescent="0.25">
      <c r="A1878" t="s">
        <v>43</v>
      </c>
      <c r="B1878" t="s">
        <v>38</v>
      </c>
      <c r="C1878" t="s">
        <v>49</v>
      </c>
      <c r="D1878" t="s">
        <v>59</v>
      </c>
      <c r="E1878">
        <v>23</v>
      </c>
      <c r="F1878" t="str">
        <f t="shared" si="29"/>
        <v>Aggregate1-in-10July Monthly System Peak Day100% Cycling23</v>
      </c>
      <c r="G1878">
        <v>14.540459999999999</v>
      </c>
      <c r="H1878">
        <v>13.59333</v>
      </c>
      <c r="I1878">
        <v>72.056299999999993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10695</v>
      </c>
      <c r="P1878" t="s">
        <v>60</v>
      </c>
      <c r="Q1878" t="s">
        <v>58</v>
      </c>
    </row>
    <row r="1879" spans="1:17" x14ac:dyDescent="0.25">
      <c r="A1879" t="s">
        <v>30</v>
      </c>
      <c r="B1879" t="s">
        <v>38</v>
      </c>
      <c r="C1879" t="s">
        <v>49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0.3880593</v>
      </c>
      <c r="H1879">
        <v>0.37652210000000003</v>
      </c>
      <c r="I1879">
        <v>71.894599999999997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12331</v>
      </c>
      <c r="P1879" t="s">
        <v>60</v>
      </c>
      <c r="Q1879" t="s">
        <v>58</v>
      </c>
    </row>
    <row r="1880" spans="1:17" x14ac:dyDescent="0.25">
      <c r="A1880" t="s">
        <v>28</v>
      </c>
      <c r="B1880" t="s">
        <v>38</v>
      </c>
      <c r="C1880" t="s">
        <v>49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1.5929089999999999</v>
      </c>
      <c r="H1880">
        <v>1.5455509999999999</v>
      </c>
      <c r="I1880">
        <v>71.894599999999997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12331</v>
      </c>
      <c r="P1880" t="s">
        <v>60</v>
      </c>
      <c r="Q1880" t="s">
        <v>58</v>
      </c>
    </row>
    <row r="1881" spans="1:17" x14ac:dyDescent="0.25">
      <c r="A1881" t="s">
        <v>29</v>
      </c>
      <c r="B1881" t="s">
        <v>38</v>
      </c>
      <c r="C1881" t="s">
        <v>49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1.361864</v>
      </c>
      <c r="H1881">
        <v>1.321375</v>
      </c>
      <c r="I1881">
        <v>71.894599999999997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12331</v>
      </c>
      <c r="P1881" t="s">
        <v>60</v>
      </c>
      <c r="Q1881" t="s">
        <v>58</v>
      </c>
    </row>
    <row r="1882" spans="1:17" x14ac:dyDescent="0.25">
      <c r="A1882" t="s">
        <v>43</v>
      </c>
      <c r="B1882" t="s">
        <v>38</v>
      </c>
      <c r="C1882" t="s">
        <v>49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19.642160000000001</v>
      </c>
      <c r="H1882">
        <v>19.05819</v>
      </c>
      <c r="I1882">
        <v>71.894599999999997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12331</v>
      </c>
      <c r="P1882" t="s">
        <v>60</v>
      </c>
      <c r="Q1882" t="s">
        <v>58</v>
      </c>
    </row>
    <row r="1883" spans="1:17" x14ac:dyDescent="0.25">
      <c r="A1883" t="s">
        <v>30</v>
      </c>
      <c r="B1883" t="s">
        <v>38</v>
      </c>
      <c r="C1883" t="s">
        <v>49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0.34871730000000001</v>
      </c>
      <c r="H1883">
        <v>0.3333605</v>
      </c>
      <c r="I1883">
        <v>71.969700000000003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23026</v>
      </c>
      <c r="P1883" t="s">
        <v>60</v>
      </c>
      <c r="Q1883" t="s">
        <v>58</v>
      </c>
    </row>
    <row r="1884" spans="1:17" x14ac:dyDescent="0.25">
      <c r="A1884" t="s">
        <v>28</v>
      </c>
      <c r="B1884" t="s">
        <v>38</v>
      </c>
      <c r="C1884" t="s">
        <v>49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1.492453</v>
      </c>
      <c r="H1884">
        <v>1.426728</v>
      </c>
      <c r="I1884">
        <v>71.969700000000003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23026</v>
      </c>
      <c r="P1884" t="s">
        <v>60</v>
      </c>
      <c r="Q1884" t="s">
        <v>58</v>
      </c>
    </row>
    <row r="1885" spans="1:17" x14ac:dyDescent="0.25">
      <c r="A1885" t="s">
        <v>29</v>
      </c>
      <c r="B1885" t="s">
        <v>38</v>
      </c>
      <c r="C1885" t="s">
        <v>49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1.2438549999999999</v>
      </c>
      <c r="H1885">
        <v>1.1890780000000001</v>
      </c>
      <c r="I1885">
        <v>71.969700000000003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23026</v>
      </c>
      <c r="P1885" t="s">
        <v>60</v>
      </c>
      <c r="Q1885" t="s">
        <v>58</v>
      </c>
    </row>
    <row r="1886" spans="1:17" x14ac:dyDescent="0.25">
      <c r="A1886" t="s">
        <v>43</v>
      </c>
      <c r="B1886" t="s">
        <v>38</v>
      </c>
      <c r="C1886" t="s">
        <v>49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34.365209999999998</v>
      </c>
      <c r="H1886">
        <v>32.851840000000003</v>
      </c>
      <c r="I1886">
        <v>71.969700000000003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23026</v>
      </c>
      <c r="P1886" t="s">
        <v>60</v>
      </c>
      <c r="Q1886" t="s">
        <v>58</v>
      </c>
    </row>
    <row r="1887" spans="1:17" x14ac:dyDescent="0.25">
      <c r="A1887" t="s">
        <v>30</v>
      </c>
      <c r="B1887" t="s">
        <v>38</v>
      </c>
      <c r="C1887" t="s">
        <v>50</v>
      </c>
      <c r="D1887" t="s">
        <v>59</v>
      </c>
      <c r="E1887">
        <v>23</v>
      </c>
      <c r="F1887" t="str">
        <f t="shared" si="29"/>
        <v>Average Per Ton1-in-10June Monthly System Peak Day100% Cycling23</v>
      </c>
      <c r="G1887">
        <v>0.29356599999999999</v>
      </c>
      <c r="H1887">
        <v>0.27444390000000002</v>
      </c>
      <c r="I1887">
        <v>70.531499999999994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10695</v>
      </c>
      <c r="P1887" t="s">
        <v>60</v>
      </c>
      <c r="Q1887" t="s">
        <v>58</v>
      </c>
    </row>
    <row r="1888" spans="1:17" x14ac:dyDescent="0.25">
      <c r="A1888" t="s">
        <v>28</v>
      </c>
      <c r="B1888" t="s">
        <v>38</v>
      </c>
      <c r="C1888" t="s">
        <v>50</v>
      </c>
      <c r="D1888" t="s">
        <v>59</v>
      </c>
      <c r="E1888">
        <v>23</v>
      </c>
      <c r="F1888" t="str">
        <f t="shared" si="29"/>
        <v>Average Per Premise1-in-10June Monthly System Peak Day100% Cycling23</v>
      </c>
      <c r="G1888">
        <v>1.3156559999999999</v>
      </c>
      <c r="H1888">
        <v>1.2299580000000001</v>
      </c>
      <c r="I1888">
        <v>70.531499999999994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10695</v>
      </c>
      <c r="P1888" t="s">
        <v>60</v>
      </c>
      <c r="Q1888" t="s">
        <v>58</v>
      </c>
    </row>
    <row r="1889" spans="1:17" x14ac:dyDescent="0.25">
      <c r="A1889" t="s">
        <v>29</v>
      </c>
      <c r="B1889" t="s">
        <v>38</v>
      </c>
      <c r="C1889" t="s">
        <v>50</v>
      </c>
      <c r="D1889" t="s">
        <v>59</v>
      </c>
      <c r="E1889">
        <v>23</v>
      </c>
      <c r="F1889" t="str">
        <f t="shared" si="29"/>
        <v>Average Per Device1-in-10June Monthly System Peak Day100% Cycling23</v>
      </c>
      <c r="G1889">
        <v>1.065577</v>
      </c>
      <c r="H1889">
        <v>0.9961681</v>
      </c>
      <c r="I1889">
        <v>70.531499999999994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10695</v>
      </c>
      <c r="P1889" t="s">
        <v>60</v>
      </c>
      <c r="Q1889" t="s">
        <v>58</v>
      </c>
    </row>
    <row r="1890" spans="1:17" x14ac:dyDescent="0.25">
      <c r="A1890" t="s">
        <v>43</v>
      </c>
      <c r="B1890" t="s">
        <v>38</v>
      </c>
      <c r="C1890" t="s">
        <v>50</v>
      </c>
      <c r="D1890" t="s">
        <v>59</v>
      </c>
      <c r="E1890">
        <v>23</v>
      </c>
      <c r="F1890" t="str">
        <f t="shared" si="29"/>
        <v>Aggregate1-in-10June Monthly System Peak Day100% Cycling23</v>
      </c>
      <c r="G1890">
        <v>14.07094</v>
      </c>
      <c r="H1890">
        <v>13.154400000000001</v>
      </c>
      <c r="I1890">
        <v>70.531499999999994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10695</v>
      </c>
      <c r="P1890" t="s">
        <v>60</v>
      </c>
      <c r="Q1890" t="s">
        <v>58</v>
      </c>
    </row>
    <row r="1891" spans="1:17" x14ac:dyDescent="0.25">
      <c r="A1891" t="s">
        <v>30</v>
      </c>
      <c r="B1891" t="s">
        <v>38</v>
      </c>
      <c r="C1891" t="s">
        <v>50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0.37652809999999998</v>
      </c>
      <c r="H1891">
        <v>0.36533379999999999</v>
      </c>
      <c r="I1891">
        <v>70.382900000000006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12331</v>
      </c>
      <c r="P1891" t="s">
        <v>60</v>
      </c>
      <c r="Q1891" t="s">
        <v>58</v>
      </c>
    </row>
    <row r="1892" spans="1:17" x14ac:dyDescent="0.25">
      <c r="A1892" t="s">
        <v>28</v>
      </c>
      <c r="B1892" t="s">
        <v>38</v>
      </c>
      <c r="C1892" t="s">
        <v>50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1.5455760000000001</v>
      </c>
      <c r="H1892">
        <v>1.499625</v>
      </c>
      <c r="I1892">
        <v>70.382900000000006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12331</v>
      </c>
      <c r="P1892" t="s">
        <v>60</v>
      </c>
      <c r="Q1892" t="s">
        <v>58</v>
      </c>
    </row>
    <row r="1893" spans="1:17" x14ac:dyDescent="0.25">
      <c r="A1893" t="s">
        <v>29</v>
      </c>
      <c r="B1893" t="s">
        <v>38</v>
      </c>
      <c r="C1893" t="s">
        <v>50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1.321396</v>
      </c>
      <c r="H1893">
        <v>1.282111</v>
      </c>
      <c r="I1893">
        <v>70.382900000000006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12331</v>
      </c>
      <c r="P1893" t="s">
        <v>60</v>
      </c>
      <c r="Q1893" t="s">
        <v>58</v>
      </c>
    </row>
    <row r="1894" spans="1:17" x14ac:dyDescent="0.25">
      <c r="A1894" t="s">
        <v>43</v>
      </c>
      <c r="B1894" t="s">
        <v>38</v>
      </c>
      <c r="C1894" t="s">
        <v>50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19.058499999999999</v>
      </c>
      <c r="H1894">
        <v>18.491879999999998</v>
      </c>
      <c r="I1894">
        <v>70.382900000000006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12331</v>
      </c>
      <c r="P1894" t="s">
        <v>60</v>
      </c>
      <c r="Q1894" t="s">
        <v>58</v>
      </c>
    </row>
    <row r="1895" spans="1:17" x14ac:dyDescent="0.25">
      <c r="A1895" t="s">
        <v>30</v>
      </c>
      <c r="B1895" t="s">
        <v>38</v>
      </c>
      <c r="C1895" t="s">
        <v>50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0.33799220000000002</v>
      </c>
      <c r="H1895">
        <v>0.3231154</v>
      </c>
      <c r="I1895">
        <v>70.451899999999995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23026</v>
      </c>
      <c r="P1895" t="s">
        <v>60</v>
      </c>
      <c r="Q1895" t="s">
        <v>58</v>
      </c>
    </row>
    <row r="1896" spans="1:17" x14ac:dyDescent="0.25">
      <c r="A1896" t="s">
        <v>28</v>
      </c>
      <c r="B1896" t="s">
        <v>38</v>
      </c>
      <c r="C1896" t="s">
        <v>50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1.4465509999999999</v>
      </c>
      <c r="H1896">
        <v>1.382881</v>
      </c>
      <c r="I1896">
        <v>70.451899999999995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23026</v>
      </c>
      <c r="P1896" t="s">
        <v>60</v>
      </c>
      <c r="Q1896" t="s">
        <v>58</v>
      </c>
    </row>
    <row r="1897" spans="1:17" x14ac:dyDescent="0.25">
      <c r="A1897" t="s">
        <v>29</v>
      </c>
      <c r="B1897" t="s">
        <v>38</v>
      </c>
      <c r="C1897" t="s">
        <v>50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1.2055990000000001</v>
      </c>
      <c r="H1897">
        <v>1.1525339999999999</v>
      </c>
      <c r="I1897">
        <v>70.451899999999995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23026</v>
      </c>
      <c r="P1897" t="s">
        <v>60</v>
      </c>
      <c r="Q1897" t="s">
        <v>58</v>
      </c>
    </row>
    <row r="1898" spans="1:17" x14ac:dyDescent="0.25">
      <c r="A1898" t="s">
        <v>43</v>
      </c>
      <c r="B1898" t="s">
        <v>38</v>
      </c>
      <c r="C1898" t="s">
        <v>50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33.30829</v>
      </c>
      <c r="H1898">
        <v>31.842220000000001</v>
      </c>
      <c r="I1898">
        <v>70.451899999999995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23026</v>
      </c>
      <c r="P1898" t="s">
        <v>60</v>
      </c>
      <c r="Q1898" t="s">
        <v>58</v>
      </c>
    </row>
    <row r="1899" spans="1:17" x14ac:dyDescent="0.25">
      <c r="A1899" t="s">
        <v>30</v>
      </c>
      <c r="B1899" t="s">
        <v>38</v>
      </c>
      <c r="C1899" t="s">
        <v>51</v>
      </c>
      <c r="D1899" t="s">
        <v>59</v>
      </c>
      <c r="E1899">
        <v>23</v>
      </c>
      <c r="F1899" t="str">
        <f t="shared" si="29"/>
        <v>Average Per Ton1-in-10May Monthly System Peak Day100% Cycling23</v>
      </c>
      <c r="G1899">
        <v>0.29520249999999998</v>
      </c>
      <c r="H1899">
        <v>0.27597379999999999</v>
      </c>
      <c r="I1899">
        <v>71.0565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10695</v>
      </c>
      <c r="P1899" t="s">
        <v>60</v>
      </c>
      <c r="Q1899" t="s">
        <v>58</v>
      </c>
    </row>
    <row r="1900" spans="1:17" x14ac:dyDescent="0.25">
      <c r="A1900" t="s">
        <v>28</v>
      </c>
      <c r="B1900" t="s">
        <v>38</v>
      </c>
      <c r="C1900" t="s">
        <v>51</v>
      </c>
      <c r="D1900" t="s">
        <v>59</v>
      </c>
      <c r="E1900">
        <v>23</v>
      </c>
      <c r="F1900" t="str">
        <f t="shared" si="29"/>
        <v>Average Per Premise1-in-10May Monthly System Peak Day100% Cycling23</v>
      </c>
      <c r="G1900">
        <v>1.3229900000000001</v>
      </c>
      <c r="H1900">
        <v>1.2368140000000001</v>
      </c>
      <c r="I1900">
        <v>71.0565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10695</v>
      </c>
      <c r="P1900" t="s">
        <v>60</v>
      </c>
      <c r="Q1900" t="s">
        <v>58</v>
      </c>
    </row>
    <row r="1901" spans="1:17" x14ac:dyDescent="0.25">
      <c r="A1901" t="s">
        <v>29</v>
      </c>
      <c r="B1901" t="s">
        <v>38</v>
      </c>
      <c r="C1901" t="s">
        <v>51</v>
      </c>
      <c r="D1901" t="s">
        <v>59</v>
      </c>
      <c r="E1901">
        <v>23</v>
      </c>
      <c r="F1901" t="str">
        <f t="shared" si="29"/>
        <v>Average Per Device1-in-10May Monthly System Peak Day100% Cycling23</v>
      </c>
      <c r="G1901">
        <v>1.0715170000000001</v>
      </c>
      <c r="H1901">
        <v>1.0017210000000001</v>
      </c>
      <c r="I1901">
        <v>71.0565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10695</v>
      </c>
      <c r="P1901" t="s">
        <v>60</v>
      </c>
      <c r="Q1901" t="s">
        <v>58</v>
      </c>
    </row>
    <row r="1902" spans="1:17" x14ac:dyDescent="0.25">
      <c r="A1902" t="s">
        <v>43</v>
      </c>
      <c r="B1902" t="s">
        <v>38</v>
      </c>
      <c r="C1902" t="s">
        <v>51</v>
      </c>
      <c r="D1902" t="s">
        <v>59</v>
      </c>
      <c r="E1902">
        <v>23</v>
      </c>
      <c r="F1902" t="str">
        <f t="shared" si="29"/>
        <v>Aggregate1-in-10May Monthly System Peak Day100% Cycling23</v>
      </c>
      <c r="G1902">
        <v>14.149380000000001</v>
      </c>
      <c r="H1902">
        <v>13.227729999999999</v>
      </c>
      <c r="I1902">
        <v>71.0565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10695</v>
      </c>
      <c r="P1902" t="s">
        <v>60</v>
      </c>
      <c r="Q1902" t="s">
        <v>58</v>
      </c>
    </row>
    <row r="1903" spans="1:17" x14ac:dyDescent="0.25">
      <c r="A1903" t="s">
        <v>30</v>
      </c>
      <c r="B1903" t="s">
        <v>38</v>
      </c>
      <c r="C1903" t="s">
        <v>51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0.37961230000000001</v>
      </c>
      <c r="H1903">
        <v>0.36832619999999999</v>
      </c>
      <c r="I1903">
        <v>71.026700000000005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12331</v>
      </c>
      <c r="P1903" t="s">
        <v>60</v>
      </c>
      <c r="Q1903" t="s">
        <v>58</v>
      </c>
    </row>
    <row r="1904" spans="1:17" x14ac:dyDescent="0.25">
      <c r="A1904" t="s">
        <v>28</v>
      </c>
      <c r="B1904" t="s">
        <v>38</v>
      </c>
      <c r="C1904" t="s">
        <v>51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1.558236</v>
      </c>
      <c r="H1904">
        <v>1.5119089999999999</v>
      </c>
      <c r="I1904">
        <v>71.026700000000005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12331</v>
      </c>
      <c r="P1904" t="s">
        <v>60</v>
      </c>
      <c r="Q1904" t="s">
        <v>58</v>
      </c>
    </row>
    <row r="1905" spans="1:17" x14ac:dyDescent="0.25">
      <c r="A1905" t="s">
        <v>29</v>
      </c>
      <c r="B1905" t="s">
        <v>38</v>
      </c>
      <c r="C1905" t="s">
        <v>51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1.33222</v>
      </c>
      <c r="H1905">
        <v>1.2926120000000001</v>
      </c>
      <c r="I1905">
        <v>71.026700000000005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12331</v>
      </c>
      <c r="P1905" t="s">
        <v>60</v>
      </c>
      <c r="Q1905" t="s">
        <v>58</v>
      </c>
    </row>
    <row r="1906" spans="1:17" x14ac:dyDescent="0.25">
      <c r="A1906" t="s">
        <v>43</v>
      </c>
      <c r="B1906" t="s">
        <v>38</v>
      </c>
      <c r="C1906" t="s">
        <v>51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19.21461</v>
      </c>
      <c r="H1906">
        <v>18.643350000000002</v>
      </c>
      <c r="I1906">
        <v>71.026700000000005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12331</v>
      </c>
      <c r="P1906" t="s">
        <v>60</v>
      </c>
      <c r="Q1906" t="s">
        <v>58</v>
      </c>
    </row>
    <row r="1907" spans="1:17" x14ac:dyDescent="0.25">
      <c r="A1907" t="s">
        <v>30</v>
      </c>
      <c r="B1907" t="s">
        <v>38</v>
      </c>
      <c r="C1907" t="s">
        <v>51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0.34040389999999998</v>
      </c>
      <c r="H1907">
        <v>0.32542850000000001</v>
      </c>
      <c r="I1907">
        <v>71.040499999999994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23026</v>
      </c>
      <c r="P1907" t="s">
        <v>60</v>
      </c>
      <c r="Q1907" t="s">
        <v>58</v>
      </c>
    </row>
    <row r="1908" spans="1:17" x14ac:dyDescent="0.25">
      <c r="A1908" t="s">
        <v>28</v>
      </c>
      <c r="B1908" t="s">
        <v>38</v>
      </c>
      <c r="C1908" t="s">
        <v>51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1.4568730000000001</v>
      </c>
      <c r="H1908">
        <v>1.392781</v>
      </c>
      <c r="I1908">
        <v>71.040499999999994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23026</v>
      </c>
      <c r="P1908" t="s">
        <v>60</v>
      </c>
      <c r="Q1908" t="s">
        <v>58</v>
      </c>
    </row>
    <row r="1909" spans="1:17" x14ac:dyDescent="0.25">
      <c r="A1909" t="s">
        <v>29</v>
      </c>
      <c r="B1909" t="s">
        <v>38</v>
      </c>
      <c r="C1909" t="s">
        <v>51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1.2142010000000001</v>
      </c>
      <c r="H1909">
        <v>1.160785</v>
      </c>
      <c r="I1909">
        <v>71.040499999999994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23026</v>
      </c>
      <c r="P1909" t="s">
        <v>60</v>
      </c>
      <c r="Q1909" t="s">
        <v>58</v>
      </c>
    </row>
    <row r="1910" spans="1:17" x14ac:dyDescent="0.25">
      <c r="A1910" t="s">
        <v>43</v>
      </c>
      <c r="B1910" t="s">
        <v>38</v>
      </c>
      <c r="C1910" t="s">
        <v>51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33.545960000000001</v>
      </c>
      <c r="H1910">
        <v>32.070169999999997</v>
      </c>
      <c r="I1910">
        <v>71.040499999999994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23026</v>
      </c>
      <c r="P1910" t="s">
        <v>60</v>
      </c>
      <c r="Q1910" t="s">
        <v>58</v>
      </c>
    </row>
    <row r="1911" spans="1:17" x14ac:dyDescent="0.25">
      <c r="A1911" t="s">
        <v>30</v>
      </c>
      <c r="B1911" t="s">
        <v>38</v>
      </c>
      <c r="C1911" t="s">
        <v>52</v>
      </c>
      <c r="D1911" t="s">
        <v>59</v>
      </c>
      <c r="E1911">
        <v>23</v>
      </c>
      <c r="F1911" t="str">
        <f t="shared" si="29"/>
        <v>Average Per Ton1-in-10October Monthly System Peak Day100% Cycling23</v>
      </c>
      <c r="G1911">
        <v>0.31522040000000001</v>
      </c>
      <c r="H1911">
        <v>0.2946878</v>
      </c>
      <c r="I1911">
        <v>69.465400000000002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10695</v>
      </c>
      <c r="P1911" t="s">
        <v>60</v>
      </c>
      <c r="Q1911" t="s">
        <v>58</v>
      </c>
    </row>
    <row r="1912" spans="1:17" x14ac:dyDescent="0.25">
      <c r="A1912" t="s">
        <v>28</v>
      </c>
      <c r="B1912" t="s">
        <v>38</v>
      </c>
      <c r="C1912" t="s">
        <v>52</v>
      </c>
      <c r="D1912" t="s">
        <v>59</v>
      </c>
      <c r="E1912">
        <v>23</v>
      </c>
      <c r="F1912" t="str">
        <f t="shared" si="29"/>
        <v>Average Per Premise1-in-10October Monthly System Peak Day100% Cycling23</v>
      </c>
      <c r="G1912">
        <v>1.412703</v>
      </c>
      <c r="H1912">
        <v>1.320684</v>
      </c>
      <c r="I1912">
        <v>69.465400000000002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10695</v>
      </c>
      <c r="P1912" t="s">
        <v>60</v>
      </c>
      <c r="Q1912" t="s">
        <v>58</v>
      </c>
    </row>
    <row r="1913" spans="1:17" x14ac:dyDescent="0.25">
      <c r="A1913" t="s">
        <v>29</v>
      </c>
      <c r="B1913" t="s">
        <v>38</v>
      </c>
      <c r="C1913" t="s">
        <v>52</v>
      </c>
      <c r="D1913" t="s">
        <v>59</v>
      </c>
      <c r="E1913">
        <v>23</v>
      </c>
      <c r="F1913" t="str">
        <f t="shared" si="29"/>
        <v>Average Per Device1-in-10October Monthly System Peak Day100% Cycling23</v>
      </c>
      <c r="G1913">
        <v>1.144177</v>
      </c>
      <c r="H1913">
        <v>1.0696490000000001</v>
      </c>
      <c r="I1913">
        <v>69.465400000000002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10695</v>
      </c>
      <c r="P1913" t="s">
        <v>60</v>
      </c>
      <c r="Q1913" t="s">
        <v>58</v>
      </c>
    </row>
    <row r="1914" spans="1:17" x14ac:dyDescent="0.25">
      <c r="A1914" t="s">
        <v>43</v>
      </c>
      <c r="B1914" t="s">
        <v>38</v>
      </c>
      <c r="C1914" t="s">
        <v>52</v>
      </c>
      <c r="D1914" t="s">
        <v>59</v>
      </c>
      <c r="E1914">
        <v>23</v>
      </c>
      <c r="F1914" t="str">
        <f t="shared" si="29"/>
        <v>Aggregate1-in-10October Monthly System Peak Day100% Cycling23</v>
      </c>
      <c r="G1914">
        <v>15.10886</v>
      </c>
      <c r="H1914">
        <v>14.12471</v>
      </c>
      <c r="I1914">
        <v>69.465400000000002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10695</v>
      </c>
      <c r="P1914" t="s">
        <v>60</v>
      </c>
      <c r="Q1914" t="s">
        <v>58</v>
      </c>
    </row>
    <row r="1915" spans="1:17" x14ac:dyDescent="0.25">
      <c r="A1915" t="s">
        <v>30</v>
      </c>
      <c r="B1915" t="s">
        <v>38</v>
      </c>
      <c r="C1915" t="s">
        <v>52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0.4003409</v>
      </c>
      <c r="H1915">
        <v>0.38843860000000002</v>
      </c>
      <c r="I1915">
        <v>68.955699999999993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12331</v>
      </c>
      <c r="P1915" t="s">
        <v>60</v>
      </c>
      <c r="Q1915" t="s">
        <v>58</v>
      </c>
    </row>
    <row r="1916" spans="1:17" x14ac:dyDescent="0.25">
      <c r="A1916" t="s">
        <v>28</v>
      </c>
      <c r="B1916" t="s">
        <v>38</v>
      </c>
      <c r="C1916" t="s">
        <v>52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1.6433230000000001</v>
      </c>
      <c r="H1916">
        <v>1.5944659999999999</v>
      </c>
      <c r="I1916">
        <v>68.955699999999993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12331</v>
      </c>
      <c r="P1916" t="s">
        <v>60</v>
      </c>
      <c r="Q1916" t="s">
        <v>58</v>
      </c>
    </row>
    <row r="1917" spans="1:17" x14ac:dyDescent="0.25">
      <c r="A1917" t="s">
        <v>29</v>
      </c>
      <c r="B1917" t="s">
        <v>38</v>
      </c>
      <c r="C1917" t="s">
        <v>52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1.404965</v>
      </c>
      <c r="H1917">
        <v>1.3631949999999999</v>
      </c>
      <c r="I1917">
        <v>68.955699999999993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12331</v>
      </c>
      <c r="P1917" t="s">
        <v>60</v>
      </c>
      <c r="Q1917" t="s">
        <v>58</v>
      </c>
    </row>
    <row r="1918" spans="1:17" x14ac:dyDescent="0.25">
      <c r="A1918" t="s">
        <v>43</v>
      </c>
      <c r="B1918" t="s">
        <v>38</v>
      </c>
      <c r="C1918" t="s">
        <v>52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20.263819999999999</v>
      </c>
      <c r="H1918">
        <v>19.661370000000002</v>
      </c>
      <c r="I1918">
        <v>68.955699999999993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12331</v>
      </c>
      <c r="P1918" t="s">
        <v>60</v>
      </c>
      <c r="Q1918" t="s">
        <v>58</v>
      </c>
    </row>
    <row r="1919" spans="1:17" x14ac:dyDescent="0.25">
      <c r="A1919" t="s">
        <v>30</v>
      </c>
      <c r="B1919" t="s">
        <v>38</v>
      </c>
      <c r="C1919" t="s">
        <v>52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0.36080250000000003</v>
      </c>
      <c r="H1919">
        <v>0.34489140000000001</v>
      </c>
      <c r="I1919">
        <v>69.192499999999995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23026</v>
      </c>
      <c r="P1919" t="s">
        <v>60</v>
      </c>
      <c r="Q1919" t="s">
        <v>58</v>
      </c>
    </row>
    <row r="1920" spans="1:17" x14ac:dyDescent="0.25">
      <c r="A1920" t="s">
        <v>28</v>
      </c>
      <c r="B1920" t="s">
        <v>38</v>
      </c>
      <c r="C1920" t="s">
        <v>52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1.5441750000000001</v>
      </c>
      <c r="H1920">
        <v>1.476078</v>
      </c>
      <c r="I1920">
        <v>69.192499999999995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23026</v>
      </c>
      <c r="P1920" t="s">
        <v>60</v>
      </c>
      <c r="Q1920" t="s">
        <v>58</v>
      </c>
    </row>
    <row r="1921" spans="1:17" x14ac:dyDescent="0.25">
      <c r="A1921" t="s">
        <v>29</v>
      </c>
      <c r="B1921" t="s">
        <v>38</v>
      </c>
      <c r="C1921" t="s">
        <v>52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1.2869619999999999</v>
      </c>
      <c r="H1921">
        <v>1.230208</v>
      </c>
      <c r="I1921">
        <v>69.192499999999995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23026</v>
      </c>
      <c r="P1921" t="s">
        <v>60</v>
      </c>
      <c r="Q1921" t="s">
        <v>58</v>
      </c>
    </row>
    <row r="1922" spans="1:17" x14ac:dyDescent="0.25">
      <c r="A1922" t="s">
        <v>43</v>
      </c>
      <c r="B1922" t="s">
        <v>38</v>
      </c>
      <c r="C1922" t="s">
        <v>52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35.556179999999998</v>
      </c>
      <c r="H1922">
        <v>33.98818</v>
      </c>
      <c r="I1922">
        <v>69.192499999999995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23026</v>
      </c>
      <c r="P1922" t="s">
        <v>60</v>
      </c>
      <c r="Q1922" t="s">
        <v>58</v>
      </c>
    </row>
    <row r="1923" spans="1:17" x14ac:dyDescent="0.25">
      <c r="A1923" t="s">
        <v>30</v>
      </c>
      <c r="B1923" t="s">
        <v>38</v>
      </c>
      <c r="C1923" t="s">
        <v>53</v>
      </c>
      <c r="D1923" t="s">
        <v>59</v>
      </c>
      <c r="E1923">
        <v>23</v>
      </c>
      <c r="F1923" t="str">
        <f t="shared" ref="F1923:F1986" si="30">CONCATENATE(A1923,B1923,C1923,D1923,E1923)</f>
        <v>Average Per Ton1-in-10September Monthly System Peak Day100% Cycling23</v>
      </c>
      <c r="G1923">
        <v>0.41502499999999998</v>
      </c>
      <c r="H1923">
        <v>0.38799139999999999</v>
      </c>
      <c r="I1923">
        <v>78.523899999999998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10695</v>
      </c>
      <c r="P1923" t="s">
        <v>60</v>
      </c>
      <c r="Q1923" t="s">
        <v>58</v>
      </c>
    </row>
    <row r="1924" spans="1:17" x14ac:dyDescent="0.25">
      <c r="A1924" t="s">
        <v>28</v>
      </c>
      <c r="B1924" t="s">
        <v>38</v>
      </c>
      <c r="C1924" t="s">
        <v>53</v>
      </c>
      <c r="D1924" t="s">
        <v>59</v>
      </c>
      <c r="E1924">
        <v>23</v>
      </c>
      <c r="F1924" t="str">
        <f t="shared" si="30"/>
        <v>Average Per Premise1-in-10September Monthly System Peak Day100% Cycling23</v>
      </c>
      <c r="G1924">
        <v>1.8599909999999999</v>
      </c>
      <c r="H1924">
        <v>1.738836</v>
      </c>
      <c r="I1924">
        <v>78.523899999999998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10695</v>
      </c>
      <c r="P1924" t="s">
        <v>60</v>
      </c>
      <c r="Q1924" t="s">
        <v>58</v>
      </c>
    </row>
    <row r="1925" spans="1:17" x14ac:dyDescent="0.25">
      <c r="A1925" t="s">
        <v>29</v>
      </c>
      <c r="B1925" t="s">
        <v>38</v>
      </c>
      <c r="C1925" t="s">
        <v>53</v>
      </c>
      <c r="D1925" t="s">
        <v>59</v>
      </c>
      <c r="E1925">
        <v>23</v>
      </c>
      <c r="F1925" t="str">
        <f t="shared" si="30"/>
        <v>Average Per Device1-in-10September Monthly System Peak Day100% Cycling23</v>
      </c>
      <c r="G1925">
        <v>1.506445</v>
      </c>
      <c r="H1925">
        <v>1.4083190000000001</v>
      </c>
      <c r="I1925">
        <v>78.523899999999998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10695</v>
      </c>
      <c r="P1925" t="s">
        <v>60</v>
      </c>
      <c r="Q1925" t="s">
        <v>58</v>
      </c>
    </row>
    <row r="1926" spans="1:17" x14ac:dyDescent="0.25">
      <c r="A1926" t="s">
        <v>43</v>
      </c>
      <c r="B1926" t="s">
        <v>38</v>
      </c>
      <c r="C1926" t="s">
        <v>53</v>
      </c>
      <c r="D1926" t="s">
        <v>59</v>
      </c>
      <c r="E1926">
        <v>23</v>
      </c>
      <c r="F1926" t="str">
        <f t="shared" si="30"/>
        <v>Aggregate1-in-10September Monthly System Peak Day100% Cycling23</v>
      </c>
      <c r="G1926">
        <v>19.892610000000001</v>
      </c>
      <c r="H1926">
        <v>18.59685</v>
      </c>
      <c r="I1926">
        <v>78.523899999999998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10695</v>
      </c>
      <c r="P1926" t="s">
        <v>60</v>
      </c>
      <c r="Q1926" t="s">
        <v>58</v>
      </c>
    </row>
    <row r="1927" spans="1:17" x14ac:dyDescent="0.25">
      <c r="A1927" t="s">
        <v>30</v>
      </c>
      <c r="B1927" t="s">
        <v>38</v>
      </c>
      <c r="C1927" t="s">
        <v>53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0.52153799999999995</v>
      </c>
      <c r="H1927">
        <v>0.5060325</v>
      </c>
      <c r="I1927">
        <v>78.643299999999996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12331</v>
      </c>
      <c r="P1927" t="s">
        <v>60</v>
      </c>
      <c r="Q1927" t="s">
        <v>58</v>
      </c>
    </row>
    <row r="1928" spans="1:17" x14ac:dyDescent="0.25">
      <c r="A1928" t="s">
        <v>28</v>
      </c>
      <c r="B1928" t="s">
        <v>38</v>
      </c>
      <c r="C1928" t="s">
        <v>53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2.1408140000000002</v>
      </c>
      <c r="H1928">
        <v>2.0771670000000002</v>
      </c>
      <c r="I1928">
        <v>78.643299999999996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12331</v>
      </c>
      <c r="P1928" t="s">
        <v>60</v>
      </c>
      <c r="Q1928" t="s">
        <v>58</v>
      </c>
    </row>
    <row r="1929" spans="1:17" x14ac:dyDescent="0.25">
      <c r="A1929" t="s">
        <v>29</v>
      </c>
      <c r="B1929" t="s">
        <v>38</v>
      </c>
      <c r="C1929" t="s">
        <v>53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1.8302970000000001</v>
      </c>
      <c r="H1929">
        <v>1.775882</v>
      </c>
      <c r="I1929">
        <v>78.643299999999996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12331</v>
      </c>
      <c r="P1929" t="s">
        <v>60</v>
      </c>
      <c r="Q1929" t="s">
        <v>58</v>
      </c>
    </row>
    <row r="1930" spans="1:17" x14ac:dyDescent="0.25">
      <c r="A1930" t="s">
        <v>43</v>
      </c>
      <c r="B1930" t="s">
        <v>38</v>
      </c>
      <c r="C1930" t="s">
        <v>53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26.39838</v>
      </c>
      <c r="H1930">
        <v>25.61354</v>
      </c>
      <c r="I1930">
        <v>78.643299999999996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12331</v>
      </c>
      <c r="P1930" t="s">
        <v>60</v>
      </c>
      <c r="Q1930" t="s">
        <v>58</v>
      </c>
    </row>
    <row r="1931" spans="1:17" x14ac:dyDescent="0.25">
      <c r="A1931" t="s">
        <v>30</v>
      </c>
      <c r="B1931" t="s">
        <v>38</v>
      </c>
      <c r="C1931" t="s">
        <v>53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0.4720627</v>
      </c>
      <c r="H1931">
        <v>0.4512024</v>
      </c>
      <c r="I1931">
        <v>78.587800000000001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23026</v>
      </c>
      <c r="P1931" t="s">
        <v>60</v>
      </c>
      <c r="Q1931" t="s">
        <v>58</v>
      </c>
    </row>
    <row r="1932" spans="1:17" x14ac:dyDescent="0.25">
      <c r="A1932" t="s">
        <v>28</v>
      </c>
      <c r="B1932" t="s">
        <v>38</v>
      </c>
      <c r="C1932" t="s">
        <v>53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2.0203509999999998</v>
      </c>
      <c r="H1932">
        <v>1.9310719999999999</v>
      </c>
      <c r="I1932">
        <v>78.587800000000001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23026</v>
      </c>
      <c r="P1932" t="s">
        <v>60</v>
      </c>
      <c r="Q1932" t="s">
        <v>58</v>
      </c>
    </row>
    <row r="1933" spans="1:17" x14ac:dyDescent="0.25">
      <c r="A1933" t="s">
        <v>29</v>
      </c>
      <c r="B1933" t="s">
        <v>38</v>
      </c>
      <c r="C1933" t="s">
        <v>53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1.683821</v>
      </c>
      <c r="H1933">
        <v>1.609413</v>
      </c>
      <c r="I1933">
        <v>78.587800000000001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23026</v>
      </c>
      <c r="P1933" t="s">
        <v>60</v>
      </c>
      <c r="Q1933" t="s">
        <v>58</v>
      </c>
    </row>
    <row r="1934" spans="1:17" x14ac:dyDescent="0.25">
      <c r="A1934" t="s">
        <v>43</v>
      </c>
      <c r="B1934" t="s">
        <v>38</v>
      </c>
      <c r="C1934" t="s">
        <v>53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46.520600000000002</v>
      </c>
      <c r="H1934">
        <v>44.464869999999998</v>
      </c>
      <c r="I1934">
        <v>78.587800000000001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23026</v>
      </c>
      <c r="P1934" t="s">
        <v>60</v>
      </c>
      <c r="Q1934" t="s">
        <v>58</v>
      </c>
    </row>
    <row r="1935" spans="1:17" x14ac:dyDescent="0.25">
      <c r="A1935" t="s">
        <v>30</v>
      </c>
      <c r="B1935" t="s">
        <v>38</v>
      </c>
      <c r="C1935" t="s">
        <v>48</v>
      </c>
      <c r="D1935" t="s">
        <v>59</v>
      </c>
      <c r="E1935">
        <v>24</v>
      </c>
      <c r="F1935" t="str">
        <f t="shared" si="30"/>
        <v>Average Per Ton1-in-10August Monthly System Peak Day100% Cycling24</v>
      </c>
      <c r="G1935">
        <v>0.27286389999999999</v>
      </c>
      <c r="H1935">
        <v>0.25742880000000001</v>
      </c>
      <c r="I1935">
        <v>73.469700000000003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10695</v>
      </c>
      <c r="P1935" t="s">
        <v>60</v>
      </c>
      <c r="Q1935" t="s">
        <v>58</v>
      </c>
    </row>
    <row r="1936" spans="1:17" x14ac:dyDescent="0.25">
      <c r="A1936" t="s">
        <v>28</v>
      </c>
      <c r="B1936" t="s">
        <v>38</v>
      </c>
      <c r="C1936" t="s">
        <v>48</v>
      </c>
      <c r="D1936" t="s">
        <v>59</v>
      </c>
      <c r="E1936">
        <v>24</v>
      </c>
      <c r="F1936" t="str">
        <f t="shared" si="30"/>
        <v>Average Per Premise1-in-10August Monthly System Peak Day100% Cycling24</v>
      </c>
      <c r="G1936">
        <v>1.222877</v>
      </c>
      <c r="H1936">
        <v>1.153702</v>
      </c>
      <c r="I1936">
        <v>73.469700000000003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10695</v>
      </c>
      <c r="P1936" t="s">
        <v>60</v>
      </c>
      <c r="Q1936" t="s">
        <v>58</v>
      </c>
    </row>
    <row r="1937" spans="1:17" x14ac:dyDescent="0.25">
      <c r="A1937" t="s">
        <v>29</v>
      </c>
      <c r="B1937" t="s">
        <v>38</v>
      </c>
      <c r="C1937" t="s">
        <v>48</v>
      </c>
      <c r="D1937" t="s">
        <v>59</v>
      </c>
      <c r="E1937">
        <v>24</v>
      </c>
      <c r="F1937" t="str">
        <f t="shared" si="30"/>
        <v>Average Per Device1-in-10August Monthly System Peak Day100% Cycling24</v>
      </c>
      <c r="G1937">
        <v>0.99043289999999995</v>
      </c>
      <c r="H1937">
        <v>0.93440719999999999</v>
      </c>
      <c r="I1937">
        <v>73.469700000000003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10695</v>
      </c>
      <c r="P1937" t="s">
        <v>60</v>
      </c>
      <c r="Q1937" t="s">
        <v>58</v>
      </c>
    </row>
    <row r="1938" spans="1:17" x14ac:dyDescent="0.25">
      <c r="A1938" t="s">
        <v>43</v>
      </c>
      <c r="B1938" t="s">
        <v>38</v>
      </c>
      <c r="C1938" t="s">
        <v>48</v>
      </c>
      <c r="D1938" t="s">
        <v>59</v>
      </c>
      <c r="E1938">
        <v>24</v>
      </c>
      <c r="F1938" t="str">
        <f t="shared" si="30"/>
        <v>Aggregate1-in-10August Monthly System Peak Day100% Cycling24</v>
      </c>
      <c r="G1938">
        <v>13.078670000000001</v>
      </c>
      <c r="H1938">
        <v>12.338850000000001</v>
      </c>
      <c r="I1938">
        <v>73.469700000000003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10695</v>
      </c>
      <c r="P1938" t="s">
        <v>60</v>
      </c>
      <c r="Q1938" t="s">
        <v>58</v>
      </c>
    </row>
    <row r="1939" spans="1:17" x14ac:dyDescent="0.25">
      <c r="A1939" t="s">
        <v>30</v>
      </c>
      <c r="B1939" t="s">
        <v>38</v>
      </c>
      <c r="C1939" t="s">
        <v>48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0.3570585</v>
      </c>
      <c r="H1939">
        <v>0.34547929999999999</v>
      </c>
      <c r="I1939">
        <v>73.617699999999999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12331</v>
      </c>
      <c r="P1939" t="s">
        <v>60</v>
      </c>
      <c r="Q1939" t="s">
        <v>58</v>
      </c>
    </row>
    <row r="1940" spans="1:17" x14ac:dyDescent="0.25">
      <c r="A1940" t="s">
        <v>28</v>
      </c>
      <c r="B1940" t="s">
        <v>38</v>
      </c>
      <c r="C1940" t="s">
        <v>48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1.465657</v>
      </c>
      <c r="H1940">
        <v>1.4181269999999999</v>
      </c>
      <c r="I1940">
        <v>73.617699999999999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12331</v>
      </c>
      <c r="P1940" t="s">
        <v>60</v>
      </c>
      <c r="Q1940" t="s">
        <v>58</v>
      </c>
    </row>
    <row r="1941" spans="1:17" x14ac:dyDescent="0.25">
      <c r="A1941" t="s">
        <v>29</v>
      </c>
      <c r="B1941" t="s">
        <v>38</v>
      </c>
      <c r="C1941" t="s">
        <v>48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1.253069</v>
      </c>
      <c r="H1941">
        <v>1.2124330000000001</v>
      </c>
      <c r="I1941">
        <v>73.617699999999999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12331</v>
      </c>
      <c r="P1941" t="s">
        <v>60</v>
      </c>
      <c r="Q1941" t="s">
        <v>58</v>
      </c>
    </row>
    <row r="1942" spans="1:17" x14ac:dyDescent="0.25">
      <c r="A1942" t="s">
        <v>43</v>
      </c>
      <c r="B1942" t="s">
        <v>38</v>
      </c>
      <c r="C1942" t="s">
        <v>48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18.07302</v>
      </c>
      <c r="H1942">
        <v>17.486920000000001</v>
      </c>
      <c r="I1942">
        <v>73.617699999999999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12331</v>
      </c>
      <c r="P1942" t="s">
        <v>60</v>
      </c>
      <c r="Q1942" t="s">
        <v>58</v>
      </c>
    </row>
    <row r="1943" spans="1:17" x14ac:dyDescent="0.25">
      <c r="A1943" t="s">
        <v>30</v>
      </c>
      <c r="B1943" t="s">
        <v>38</v>
      </c>
      <c r="C1943" t="s">
        <v>48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0.31795010000000001</v>
      </c>
      <c r="H1943">
        <v>0.30457990000000001</v>
      </c>
      <c r="I1943">
        <v>73.548900000000003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23026</v>
      </c>
      <c r="P1943" t="s">
        <v>60</v>
      </c>
      <c r="Q1943" t="s">
        <v>58</v>
      </c>
    </row>
    <row r="1944" spans="1:17" x14ac:dyDescent="0.25">
      <c r="A1944" t="s">
        <v>28</v>
      </c>
      <c r="B1944" t="s">
        <v>38</v>
      </c>
      <c r="C1944" t="s">
        <v>48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1.3607739999999999</v>
      </c>
      <c r="H1944">
        <v>1.303552</v>
      </c>
      <c r="I1944">
        <v>73.548900000000003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23026</v>
      </c>
      <c r="P1944" t="s">
        <v>60</v>
      </c>
      <c r="Q1944" t="s">
        <v>58</v>
      </c>
    </row>
    <row r="1945" spans="1:17" x14ac:dyDescent="0.25">
      <c r="A1945" t="s">
        <v>29</v>
      </c>
      <c r="B1945" t="s">
        <v>38</v>
      </c>
      <c r="C1945" t="s">
        <v>48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1.13411</v>
      </c>
      <c r="H1945">
        <v>1.086419</v>
      </c>
      <c r="I1945">
        <v>73.548900000000003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23026</v>
      </c>
      <c r="P1945" t="s">
        <v>60</v>
      </c>
      <c r="Q1945" t="s">
        <v>58</v>
      </c>
    </row>
    <row r="1946" spans="1:17" x14ac:dyDescent="0.25">
      <c r="A1946" t="s">
        <v>43</v>
      </c>
      <c r="B1946" t="s">
        <v>38</v>
      </c>
      <c r="C1946" t="s">
        <v>48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31.333189999999998</v>
      </c>
      <c r="H1946">
        <v>30.01559</v>
      </c>
      <c r="I1946">
        <v>73.548900000000003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23026</v>
      </c>
      <c r="P1946" t="s">
        <v>60</v>
      </c>
      <c r="Q1946" t="s">
        <v>58</v>
      </c>
    </row>
    <row r="1947" spans="1:17" x14ac:dyDescent="0.25">
      <c r="A1947" t="s">
        <v>30</v>
      </c>
      <c r="B1947" t="s">
        <v>38</v>
      </c>
      <c r="C1947" t="s">
        <v>37</v>
      </c>
      <c r="D1947" t="s">
        <v>59</v>
      </c>
      <c r="E1947">
        <v>24</v>
      </c>
      <c r="F1947" t="str">
        <f t="shared" si="30"/>
        <v>Average Per Ton1-in-10August Typical Event Day100% Cycling24</v>
      </c>
      <c r="G1947">
        <v>0.26736680000000002</v>
      </c>
      <c r="H1947">
        <v>0.25224269999999999</v>
      </c>
      <c r="I1947">
        <v>72.302499999999995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10695</v>
      </c>
      <c r="P1947" t="s">
        <v>60</v>
      </c>
      <c r="Q1947" t="s">
        <v>58</v>
      </c>
    </row>
    <row r="1948" spans="1:17" x14ac:dyDescent="0.25">
      <c r="A1948" t="s">
        <v>28</v>
      </c>
      <c r="B1948" t="s">
        <v>38</v>
      </c>
      <c r="C1948" t="s">
        <v>37</v>
      </c>
      <c r="D1948" t="s">
        <v>59</v>
      </c>
      <c r="E1948">
        <v>24</v>
      </c>
      <c r="F1948" t="str">
        <f t="shared" si="30"/>
        <v>Average Per Premise1-in-10August Typical Event Day100% Cycling24</v>
      </c>
      <c r="G1948">
        <v>1.1982409999999999</v>
      </c>
      <c r="H1948">
        <v>1.13046</v>
      </c>
      <c r="I1948">
        <v>72.302499999999995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10695</v>
      </c>
      <c r="P1948" t="s">
        <v>60</v>
      </c>
      <c r="Q1948" t="s">
        <v>58</v>
      </c>
    </row>
    <row r="1949" spans="1:17" x14ac:dyDescent="0.25">
      <c r="A1949" t="s">
        <v>29</v>
      </c>
      <c r="B1949" t="s">
        <v>38</v>
      </c>
      <c r="C1949" t="s">
        <v>37</v>
      </c>
      <c r="D1949" t="s">
        <v>59</v>
      </c>
      <c r="E1949">
        <v>24</v>
      </c>
      <c r="F1949" t="str">
        <f t="shared" si="30"/>
        <v>Average Per Device1-in-10August Typical Event Day100% Cycling24</v>
      </c>
      <c r="G1949">
        <v>0.97047969999999995</v>
      </c>
      <c r="H1949">
        <v>0.91558269999999997</v>
      </c>
      <c r="I1949">
        <v>72.302499999999995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10695</v>
      </c>
      <c r="P1949" t="s">
        <v>60</v>
      </c>
      <c r="Q1949" t="s">
        <v>58</v>
      </c>
    </row>
    <row r="1950" spans="1:17" x14ac:dyDescent="0.25">
      <c r="A1950" t="s">
        <v>43</v>
      </c>
      <c r="B1950" t="s">
        <v>38</v>
      </c>
      <c r="C1950" t="s">
        <v>37</v>
      </c>
      <c r="D1950" t="s">
        <v>59</v>
      </c>
      <c r="E1950">
        <v>24</v>
      </c>
      <c r="F1950" t="str">
        <f t="shared" si="30"/>
        <v>Aggregate1-in-10August Typical Event Day100% Cycling24</v>
      </c>
      <c r="G1950">
        <v>12.81518</v>
      </c>
      <c r="H1950">
        <v>12.09027</v>
      </c>
      <c r="I1950">
        <v>72.302499999999995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10695</v>
      </c>
      <c r="P1950" t="s">
        <v>60</v>
      </c>
      <c r="Q1950" t="s">
        <v>58</v>
      </c>
    </row>
    <row r="1951" spans="1:17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0.35087750000000001</v>
      </c>
      <c r="H1951">
        <v>0.33949869999999999</v>
      </c>
      <c r="I1951">
        <v>72.208799999999997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12331</v>
      </c>
      <c r="P1951" t="s">
        <v>60</v>
      </c>
      <c r="Q1951" t="s">
        <v>58</v>
      </c>
    </row>
    <row r="1952" spans="1:17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1.440285</v>
      </c>
      <c r="H1952">
        <v>1.393578</v>
      </c>
      <c r="I1952">
        <v>72.208799999999997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12331</v>
      </c>
      <c r="P1952" t="s">
        <v>60</v>
      </c>
      <c r="Q1952" t="s">
        <v>58</v>
      </c>
    </row>
    <row r="1953" spans="1:17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1.2313769999999999</v>
      </c>
      <c r="H1953">
        <v>1.1914450000000001</v>
      </c>
      <c r="I1953">
        <v>72.208799999999997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12331</v>
      </c>
      <c r="P1953" t="s">
        <v>60</v>
      </c>
      <c r="Q1953" t="s">
        <v>58</v>
      </c>
    </row>
    <row r="1954" spans="1:17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17.760159999999999</v>
      </c>
      <c r="H1954">
        <v>17.18421</v>
      </c>
      <c r="I1954">
        <v>72.208799999999997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12331</v>
      </c>
      <c r="P1954" t="s">
        <v>60</v>
      </c>
      <c r="Q1954" t="s">
        <v>58</v>
      </c>
    </row>
    <row r="1955" spans="1:17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0.3120868</v>
      </c>
      <c r="H1955">
        <v>0.29896830000000002</v>
      </c>
      <c r="I1955">
        <v>72.252300000000005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23026</v>
      </c>
      <c r="P1955" t="s">
        <v>60</v>
      </c>
      <c r="Q1955" t="s">
        <v>58</v>
      </c>
    </row>
    <row r="1956" spans="1:17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1.33568</v>
      </c>
      <c r="H1956">
        <v>1.2795350000000001</v>
      </c>
      <c r="I1956">
        <v>72.252300000000005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23026</v>
      </c>
      <c r="P1956" t="s">
        <v>60</v>
      </c>
      <c r="Q1956" t="s">
        <v>58</v>
      </c>
    </row>
    <row r="1957" spans="1:17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1.1131960000000001</v>
      </c>
      <c r="H1957">
        <v>1.066403</v>
      </c>
      <c r="I1957">
        <v>72.252300000000005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23026</v>
      </c>
      <c r="P1957" t="s">
        <v>60</v>
      </c>
      <c r="Q1957" t="s">
        <v>58</v>
      </c>
    </row>
    <row r="1958" spans="1:17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30.755369999999999</v>
      </c>
      <c r="H1958">
        <v>29.462579999999999</v>
      </c>
      <c r="I1958">
        <v>72.252300000000005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23026</v>
      </c>
      <c r="P1958" t="s">
        <v>60</v>
      </c>
      <c r="Q1958" t="s">
        <v>58</v>
      </c>
    </row>
    <row r="1959" spans="1:17" x14ac:dyDescent="0.25">
      <c r="A1959" t="s">
        <v>30</v>
      </c>
      <c r="B1959" t="s">
        <v>38</v>
      </c>
      <c r="C1959" t="s">
        <v>49</v>
      </c>
      <c r="D1959" t="s">
        <v>59</v>
      </c>
      <c r="E1959">
        <v>24</v>
      </c>
      <c r="F1959" t="str">
        <f t="shared" si="30"/>
        <v>Average Per Ton1-in-10July Monthly System Peak Day100% Cycling24</v>
      </c>
      <c r="G1959">
        <v>0.2388045</v>
      </c>
      <c r="H1959">
        <v>0.2252961</v>
      </c>
      <c r="I1959">
        <v>71.893600000000006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10695</v>
      </c>
      <c r="P1959" t="s">
        <v>60</v>
      </c>
      <c r="Q1959" t="s">
        <v>58</v>
      </c>
    </row>
    <row r="1960" spans="1:17" x14ac:dyDescent="0.25">
      <c r="A1960" t="s">
        <v>28</v>
      </c>
      <c r="B1960" t="s">
        <v>38</v>
      </c>
      <c r="C1960" t="s">
        <v>49</v>
      </c>
      <c r="D1960" t="s">
        <v>59</v>
      </c>
      <c r="E1960">
        <v>24</v>
      </c>
      <c r="F1960" t="str">
        <f t="shared" si="30"/>
        <v>Average Per Premise1-in-10July Monthly System Peak Day100% Cycling24</v>
      </c>
      <c r="G1960">
        <v>1.070235</v>
      </c>
      <c r="H1960">
        <v>1.009695</v>
      </c>
      <c r="I1960">
        <v>71.893600000000006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10695</v>
      </c>
      <c r="P1960" t="s">
        <v>60</v>
      </c>
      <c r="Q1960" t="s">
        <v>58</v>
      </c>
    </row>
    <row r="1961" spans="1:17" x14ac:dyDescent="0.25">
      <c r="A1961" t="s">
        <v>29</v>
      </c>
      <c r="B1961" t="s">
        <v>38</v>
      </c>
      <c r="C1961" t="s">
        <v>49</v>
      </c>
      <c r="D1961" t="s">
        <v>59</v>
      </c>
      <c r="E1961">
        <v>24</v>
      </c>
      <c r="F1961" t="str">
        <f t="shared" si="30"/>
        <v>Average Per Device1-in-10July Monthly System Peak Day100% Cycling24</v>
      </c>
      <c r="G1961">
        <v>0.8668053</v>
      </c>
      <c r="H1961">
        <v>0.81777279999999997</v>
      </c>
      <c r="I1961">
        <v>71.893600000000006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10695</v>
      </c>
      <c r="P1961" t="s">
        <v>60</v>
      </c>
      <c r="Q1961" t="s">
        <v>58</v>
      </c>
    </row>
    <row r="1962" spans="1:17" x14ac:dyDescent="0.25">
      <c r="A1962" t="s">
        <v>43</v>
      </c>
      <c r="B1962" t="s">
        <v>38</v>
      </c>
      <c r="C1962" t="s">
        <v>49</v>
      </c>
      <c r="D1962" t="s">
        <v>59</v>
      </c>
      <c r="E1962">
        <v>24</v>
      </c>
      <c r="F1962" t="str">
        <f t="shared" si="30"/>
        <v>Aggregate1-in-10July Monthly System Peak Day100% Cycling24</v>
      </c>
      <c r="G1962">
        <v>11.446160000000001</v>
      </c>
      <c r="H1962">
        <v>10.798690000000001</v>
      </c>
      <c r="I1962">
        <v>71.893600000000006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10695</v>
      </c>
      <c r="P1962" t="s">
        <v>60</v>
      </c>
      <c r="Q1962" t="s">
        <v>58</v>
      </c>
    </row>
    <row r="1963" spans="1:17" x14ac:dyDescent="0.25">
      <c r="A1963" t="s">
        <v>30</v>
      </c>
      <c r="B1963" t="s">
        <v>38</v>
      </c>
      <c r="C1963" t="s">
        <v>49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0.3157431</v>
      </c>
      <c r="H1963">
        <v>0.30550379999999999</v>
      </c>
      <c r="I1963">
        <v>71.817800000000005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12331</v>
      </c>
      <c r="P1963" t="s">
        <v>60</v>
      </c>
      <c r="Q1963" t="s">
        <v>58</v>
      </c>
    </row>
    <row r="1964" spans="1:17" x14ac:dyDescent="0.25">
      <c r="A1964" t="s">
        <v>28</v>
      </c>
      <c r="B1964" t="s">
        <v>38</v>
      </c>
      <c r="C1964" t="s">
        <v>49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1.296065</v>
      </c>
      <c r="H1964">
        <v>1.254035</v>
      </c>
      <c r="I1964">
        <v>71.817800000000005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12331</v>
      </c>
      <c r="P1964" t="s">
        <v>60</v>
      </c>
      <c r="Q1964" t="s">
        <v>58</v>
      </c>
    </row>
    <row r="1965" spans="1:17" x14ac:dyDescent="0.25">
      <c r="A1965" t="s">
        <v>29</v>
      </c>
      <c r="B1965" t="s">
        <v>38</v>
      </c>
      <c r="C1965" t="s">
        <v>49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1.1080760000000001</v>
      </c>
      <c r="H1965">
        <v>1.0721419999999999</v>
      </c>
      <c r="I1965">
        <v>71.817800000000005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12331</v>
      </c>
      <c r="P1965" t="s">
        <v>60</v>
      </c>
      <c r="Q1965" t="s">
        <v>58</v>
      </c>
    </row>
    <row r="1966" spans="1:17" x14ac:dyDescent="0.25">
      <c r="A1966" t="s">
        <v>43</v>
      </c>
      <c r="B1966" t="s">
        <v>38</v>
      </c>
      <c r="C1966" t="s">
        <v>49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15.981780000000001</v>
      </c>
      <c r="H1966">
        <v>15.4635</v>
      </c>
      <c r="I1966">
        <v>71.817800000000005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12331</v>
      </c>
      <c r="P1966" t="s">
        <v>60</v>
      </c>
      <c r="Q1966" t="s">
        <v>58</v>
      </c>
    </row>
    <row r="1967" spans="1:17" x14ac:dyDescent="0.25">
      <c r="A1967" t="s">
        <v>30</v>
      </c>
      <c r="B1967" t="s">
        <v>38</v>
      </c>
      <c r="C1967" t="s">
        <v>49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0.28000510000000001</v>
      </c>
      <c r="H1967">
        <v>0.26824730000000002</v>
      </c>
      <c r="I1967">
        <v>71.852999999999994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23026</v>
      </c>
      <c r="P1967" t="s">
        <v>60</v>
      </c>
      <c r="Q1967" t="s">
        <v>58</v>
      </c>
    </row>
    <row r="1968" spans="1:17" x14ac:dyDescent="0.25">
      <c r="A1968" t="s">
        <v>28</v>
      </c>
      <c r="B1968" t="s">
        <v>38</v>
      </c>
      <c r="C1968" t="s">
        <v>49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1.1983760000000001</v>
      </c>
      <c r="H1968">
        <v>1.1480539999999999</v>
      </c>
      <c r="I1968">
        <v>71.852999999999994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23026</v>
      </c>
      <c r="P1968" t="s">
        <v>60</v>
      </c>
      <c r="Q1968" t="s">
        <v>58</v>
      </c>
    </row>
    <row r="1969" spans="1:17" x14ac:dyDescent="0.25">
      <c r="A1969" t="s">
        <v>29</v>
      </c>
      <c r="B1969" t="s">
        <v>38</v>
      </c>
      <c r="C1969" t="s">
        <v>49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0.99876229999999999</v>
      </c>
      <c r="H1969">
        <v>0.95682279999999997</v>
      </c>
      <c r="I1969">
        <v>71.852999999999994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23026</v>
      </c>
      <c r="P1969" t="s">
        <v>60</v>
      </c>
      <c r="Q1969" t="s">
        <v>58</v>
      </c>
    </row>
    <row r="1970" spans="1:17" x14ac:dyDescent="0.25">
      <c r="A1970" t="s">
        <v>43</v>
      </c>
      <c r="B1970" t="s">
        <v>38</v>
      </c>
      <c r="C1970" t="s">
        <v>49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27.593810000000001</v>
      </c>
      <c r="H1970">
        <v>26.435099999999998</v>
      </c>
      <c r="I1970">
        <v>71.852999999999994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23026</v>
      </c>
      <c r="P1970" t="s">
        <v>60</v>
      </c>
      <c r="Q1970" t="s">
        <v>58</v>
      </c>
    </row>
    <row r="1971" spans="1:17" x14ac:dyDescent="0.25">
      <c r="A1971" t="s">
        <v>30</v>
      </c>
      <c r="B1971" t="s">
        <v>38</v>
      </c>
      <c r="C1971" t="s">
        <v>50</v>
      </c>
      <c r="D1971" t="s">
        <v>59</v>
      </c>
      <c r="E1971">
        <v>24</v>
      </c>
      <c r="F1971" t="str">
        <f t="shared" si="30"/>
        <v>Average Per Ton1-in-10June Monthly System Peak Day100% Cycling24</v>
      </c>
      <c r="G1971">
        <v>0.23109350000000001</v>
      </c>
      <c r="H1971">
        <v>0.2180212</v>
      </c>
      <c r="I1971">
        <v>68.733699999999999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10695</v>
      </c>
      <c r="P1971" t="s">
        <v>60</v>
      </c>
      <c r="Q1971" t="s">
        <v>58</v>
      </c>
    </row>
    <row r="1972" spans="1:17" x14ac:dyDescent="0.25">
      <c r="A1972" t="s">
        <v>28</v>
      </c>
      <c r="B1972" t="s">
        <v>38</v>
      </c>
      <c r="C1972" t="s">
        <v>50</v>
      </c>
      <c r="D1972" t="s">
        <v>59</v>
      </c>
      <c r="E1972">
        <v>24</v>
      </c>
      <c r="F1972" t="str">
        <f t="shared" si="30"/>
        <v>Average Per Premise1-in-10June Monthly System Peak Day100% Cycling24</v>
      </c>
      <c r="G1972">
        <v>1.035677</v>
      </c>
      <c r="H1972">
        <v>0.97709179999999995</v>
      </c>
      <c r="I1972">
        <v>68.733699999999999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10695</v>
      </c>
      <c r="P1972" t="s">
        <v>60</v>
      </c>
      <c r="Q1972" t="s">
        <v>58</v>
      </c>
    </row>
    <row r="1973" spans="1:17" x14ac:dyDescent="0.25">
      <c r="A1973" t="s">
        <v>29</v>
      </c>
      <c r="B1973" t="s">
        <v>38</v>
      </c>
      <c r="C1973" t="s">
        <v>50</v>
      </c>
      <c r="D1973" t="s">
        <v>59</v>
      </c>
      <c r="E1973">
        <v>24</v>
      </c>
      <c r="F1973" t="str">
        <f t="shared" si="30"/>
        <v>Average Per Device1-in-10June Monthly System Peak Day100% Cycling24</v>
      </c>
      <c r="G1973">
        <v>0.83881589999999995</v>
      </c>
      <c r="H1973">
        <v>0.79136660000000003</v>
      </c>
      <c r="I1973">
        <v>68.733699999999999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10695</v>
      </c>
      <c r="P1973" t="s">
        <v>60</v>
      </c>
      <c r="Q1973" t="s">
        <v>58</v>
      </c>
    </row>
    <row r="1974" spans="1:17" x14ac:dyDescent="0.25">
      <c r="A1974" t="s">
        <v>43</v>
      </c>
      <c r="B1974" t="s">
        <v>38</v>
      </c>
      <c r="C1974" t="s">
        <v>50</v>
      </c>
      <c r="D1974" t="s">
        <v>59</v>
      </c>
      <c r="E1974">
        <v>24</v>
      </c>
      <c r="F1974" t="str">
        <f t="shared" si="30"/>
        <v>Aggregate1-in-10June Monthly System Peak Day100% Cycling24</v>
      </c>
      <c r="G1974">
        <v>11.076560000000001</v>
      </c>
      <c r="H1974">
        <v>10.45</v>
      </c>
      <c r="I1974">
        <v>68.733699999999999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10695</v>
      </c>
      <c r="P1974" t="s">
        <v>60</v>
      </c>
      <c r="Q1974" t="s">
        <v>58</v>
      </c>
    </row>
    <row r="1975" spans="1:17" x14ac:dyDescent="0.25">
      <c r="A1975" t="s">
        <v>30</v>
      </c>
      <c r="B1975" t="s">
        <v>38</v>
      </c>
      <c r="C1975" t="s">
        <v>50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0.30636079999999999</v>
      </c>
      <c r="H1975">
        <v>0.29642570000000001</v>
      </c>
      <c r="I1975">
        <v>68.346299999999999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12331</v>
      </c>
      <c r="P1975" t="s">
        <v>60</v>
      </c>
      <c r="Q1975" t="s">
        <v>58</v>
      </c>
    </row>
    <row r="1976" spans="1:17" x14ac:dyDescent="0.25">
      <c r="A1976" t="s">
        <v>28</v>
      </c>
      <c r="B1976" t="s">
        <v>38</v>
      </c>
      <c r="C1976" t="s">
        <v>50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1.2575529999999999</v>
      </c>
      <c r="H1976">
        <v>1.216771</v>
      </c>
      <c r="I1976">
        <v>68.346299999999999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12331</v>
      </c>
      <c r="P1976" t="s">
        <v>60</v>
      </c>
      <c r="Q1976" t="s">
        <v>58</v>
      </c>
    </row>
    <row r="1977" spans="1:17" x14ac:dyDescent="0.25">
      <c r="A1977" t="s">
        <v>29</v>
      </c>
      <c r="B1977" t="s">
        <v>38</v>
      </c>
      <c r="C1977" t="s">
        <v>50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1.0751500000000001</v>
      </c>
      <c r="H1977">
        <v>1.0402830000000001</v>
      </c>
      <c r="I1977">
        <v>68.346299999999999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12331</v>
      </c>
      <c r="P1977" t="s">
        <v>60</v>
      </c>
      <c r="Q1977" t="s">
        <v>58</v>
      </c>
    </row>
    <row r="1978" spans="1:17" x14ac:dyDescent="0.25">
      <c r="A1978" t="s">
        <v>43</v>
      </c>
      <c r="B1978" t="s">
        <v>38</v>
      </c>
      <c r="C1978" t="s">
        <v>50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15.506880000000001</v>
      </c>
      <c r="H1978">
        <v>15.004</v>
      </c>
      <c r="I1978">
        <v>68.346299999999999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12331</v>
      </c>
      <c r="P1978" t="s">
        <v>60</v>
      </c>
      <c r="Q1978" t="s">
        <v>58</v>
      </c>
    </row>
    <row r="1979" spans="1:17" x14ac:dyDescent="0.25">
      <c r="A1979" t="s">
        <v>30</v>
      </c>
      <c r="B1979" t="s">
        <v>38</v>
      </c>
      <c r="C1979" t="s">
        <v>50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0.2713991</v>
      </c>
      <c r="H1979">
        <v>0.26000679999999998</v>
      </c>
      <c r="I1979">
        <v>68.526200000000003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23026</v>
      </c>
      <c r="P1979" t="s">
        <v>60</v>
      </c>
      <c r="Q1979" t="s">
        <v>58</v>
      </c>
    </row>
    <row r="1980" spans="1:17" x14ac:dyDescent="0.25">
      <c r="A1980" t="s">
        <v>28</v>
      </c>
      <c r="B1980" t="s">
        <v>38</v>
      </c>
      <c r="C1980" t="s">
        <v>50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1.1615439999999999</v>
      </c>
      <c r="H1980">
        <v>1.112787</v>
      </c>
      <c r="I1980">
        <v>68.526200000000003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23026</v>
      </c>
      <c r="P1980" t="s">
        <v>60</v>
      </c>
      <c r="Q1980" t="s">
        <v>58</v>
      </c>
    </row>
    <row r="1981" spans="1:17" x14ac:dyDescent="0.25">
      <c r="A1981" t="s">
        <v>29</v>
      </c>
      <c r="B1981" t="s">
        <v>38</v>
      </c>
      <c r="C1981" t="s">
        <v>50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0.96806519999999996</v>
      </c>
      <c r="H1981">
        <v>0.92742950000000002</v>
      </c>
      <c r="I1981">
        <v>68.526200000000003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23026</v>
      </c>
      <c r="P1981" t="s">
        <v>60</v>
      </c>
      <c r="Q1981" t="s">
        <v>58</v>
      </c>
    </row>
    <row r="1982" spans="1:17" x14ac:dyDescent="0.25">
      <c r="A1982" t="s">
        <v>43</v>
      </c>
      <c r="B1982" t="s">
        <v>38</v>
      </c>
      <c r="C1982" t="s">
        <v>50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26.745699999999999</v>
      </c>
      <c r="H1982">
        <v>25.62302</v>
      </c>
      <c r="I1982">
        <v>68.526200000000003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23026</v>
      </c>
      <c r="P1982" t="s">
        <v>60</v>
      </c>
      <c r="Q1982" t="s">
        <v>58</v>
      </c>
    </row>
    <row r="1983" spans="1:17" x14ac:dyDescent="0.25">
      <c r="A1983" t="s">
        <v>30</v>
      </c>
      <c r="B1983" t="s">
        <v>38</v>
      </c>
      <c r="C1983" t="s">
        <v>51</v>
      </c>
      <c r="D1983" t="s">
        <v>59</v>
      </c>
      <c r="E1983">
        <v>24</v>
      </c>
      <c r="F1983" t="str">
        <f t="shared" si="30"/>
        <v>Average Per Ton1-in-10May Monthly System Peak Day100% Cycling24</v>
      </c>
      <c r="G1983">
        <v>0.2323817</v>
      </c>
      <c r="H1983">
        <v>0.2192366</v>
      </c>
      <c r="I1983">
        <v>68.791300000000007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10695</v>
      </c>
      <c r="P1983" t="s">
        <v>60</v>
      </c>
      <c r="Q1983" t="s">
        <v>58</v>
      </c>
    </row>
    <row r="1984" spans="1:17" x14ac:dyDescent="0.25">
      <c r="A1984" t="s">
        <v>28</v>
      </c>
      <c r="B1984" t="s">
        <v>38</v>
      </c>
      <c r="C1984" t="s">
        <v>51</v>
      </c>
      <c r="D1984" t="s">
        <v>59</v>
      </c>
      <c r="E1984">
        <v>24</v>
      </c>
      <c r="F1984" t="str">
        <f t="shared" si="30"/>
        <v>Average Per Premise1-in-10May Monthly System Peak Day100% Cycling24</v>
      </c>
      <c r="G1984">
        <v>1.04145</v>
      </c>
      <c r="H1984">
        <v>0.98253849999999998</v>
      </c>
      <c r="I1984">
        <v>68.791300000000007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10695</v>
      </c>
      <c r="P1984" t="s">
        <v>60</v>
      </c>
      <c r="Q1984" t="s">
        <v>58</v>
      </c>
    </row>
    <row r="1985" spans="1:17" x14ac:dyDescent="0.25">
      <c r="A1985" t="s">
        <v>29</v>
      </c>
      <c r="B1985" t="s">
        <v>38</v>
      </c>
      <c r="C1985" t="s">
        <v>51</v>
      </c>
      <c r="D1985" t="s">
        <v>59</v>
      </c>
      <c r="E1985">
        <v>24</v>
      </c>
      <c r="F1985" t="str">
        <f t="shared" si="30"/>
        <v>Average Per Device1-in-10May Monthly System Peak Day100% Cycling24</v>
      </c>
      <c r="G1985">
        <v>0.84349180000000001</v>
      </c>
      <c r="H1985">
        <v>0.79577810000000004</v>
      </c>
      <c r="I1985">
        <v>68.791300000000007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10695</v>
      </c>
      <c r="P1985" t="s">
        <v>60</v>
      </c>
      <c r="Q1985" t="s">
        <v>58</v>
      </c>
    </row>
    <row r="1986" spans="1:17" x14ac:dyDescent="0.25">
      <c r="A1986" t="s">
        <v>43</v>
      </c>
      <c r="B1986" t="s">
        <v>38</v>
      </c>
      <c r="C1986" t="s">
        <v>51</v>
      </c>
      <c r="D1986" t="s">
        <v>59</v>
      </c>
      <c r="E1986">
        <v>24</v>
      </c>
      <c r="F1986" t="str">
        <f t="shared" si="30"/>
        <v>Aggregate1-in-10May Monthly System Peak Day100% Cycling24</v>
      </c>
      <c r="G1986">
        <v>11.138310000000001</v>
      </c>
      <c r="H1986">
        <v>10.50825</v>
      </c>
      <c r="I1986">
        <v>68.791300000000007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10695</v>
      </c>
      <c r="P1986" t="s">
        <v>60</v>
      </c>
      <c r="Q1986" t="s">
        <v>58</v>
      </c>
    </row>
    <row r="1987" spans="1:17" x14ac:dyDescent="0.25">
      <c r="A1987" t="s">
        <v>30</v>
      </c>
      <c r="B1987" t="s">
        <v>38</v>
      </c>
      <c r="C1987" t="s">
        <v>51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0.30887019999999998</v>
      </c>
      <c r="H1987">
        <v>0.2988538</v>
      </c>
      <c r="I1987">
        <v>68.373599999999996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12331</v>
      </c>
      <c r="P1987" t="s">
        <v>60</v>
      </c>
      <c r="Q1987" t="s">
        <v>58</v>
      </c>
    </row>
    <row r="1988" spans="1:17" x14ac:dyDescent="0.25">
      <c r="A1988" t="s">
        <v>28</v>
      </c>
      <c r="B1988" t="s">
        <v>38</v>
      </c>
      <c r="C1988" t="s">
        <v>51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1.2678529999999999</v>
      </c>
      <c r="H1988">
        <v>1.2267380000000001</v>
      </c>
      <c r="I1988">
        <v>68.373599999999996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12331</v>
      </c>
      <c r="P1988" t="s">
        <v>60</v>
      </c>
      <c r="Q1988" t="s">
        <v>58</v>
      </c>
    </row>
    <row r="1989" spans="1:17" x14ac:dyDescent="0.25">
      <c r="A1989" t="s">
        <v>29</v>
      </c>
      <c r="B1989" t="s">
        <v>38</v>
      </c>
      <c r="C1989" t="s">
        <v>51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1.0839559999999999</v>
      </c>
      <c r="H1989">
        <v>1.0488040000000001</v>
      </c>
      <c r="I1989">
        <v>68.373599999999996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12331</v>
      </c>
      <c r="P1989" t="s">
        <v>60</v>
      </c>
      <c r="Q1989" t="s">
        <v>58</v>
      </c>
    </row>
    <row r="1990" spans="1:17" x14ac:dyDescent="0.25">
      <c r="A1990" t="s">
        <v>43</v>
      </c>
      <c r="B1990" t="s">
        <v>38</v>
      </c>
      <c r="C1990" t="s">
        <v>51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15.633900000000001</v>
      </c>
      <c r="H1990">
        <v>15.126899999999999</v>
      </c>
      <c r="I1990">
        <v>68.373599999999996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12331</v>
      </c>
      <c r="P1990" t="s">
        <v>60</v>
      </c>
      <c r="Q1990" t="s">
        <v>58</v>
      </c>
    </row>
    <row r="1991" spans="1:17" x14ac:dyDescent="0.25">
      <c r="A1991" t="s">
        <v>30</v>
      </c>
      <c r="B1991" t="s">
        <v>38</v>
      </c>
      <c r="C1991" t="s">
        <v>51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0.27334130000000001</v>
      </c>
      <c r="H1991">
        <v>0.26187159999999998</v>
      </c>
      <c r="I1991">
        <v>68.567599999999999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23026</v>
      </c>
      <c r="P1991" t="s">
        <v>60</v>
      </c>
      <c r="Q1991" t="s">
        <v>58</v>
      </c>
    </row>
    <row r="1992" spans="1:17" x14ac:dyDescent="0.25">
      <c r="A1992" t="s">
        <v>28</v>
      </c>
      <c r="B1992" t="s">
        <v>38</v>
      </c>
      <c r="C1992" t="s">
        <v>51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1.169856</v>
      </c>
      <c r="H1992">
        <v>1.1207670000000001</v>
      </c>
      <c r="I1992">
        <v>68.567599999999999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23026</v>
      </c>
      <c r="P1992" t="s">
        <v>60</v>
      </c>
      <c r="Q1992" t="s">
        <v>58</v>
      </c>
    </row>
    <row r="1993" spans="1:17" x14ac:dyDescent="0.25">
      <c r="A1993" t="s">
        <v>29</v>
      </c>
      <c r="B1993" t="s">
        <v>38</v>
      </c>
      <c r="C1993" t="s">
        <v>51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0.97499279999999999</v>
      </c>
      <c r="H1993">
        <v>0.93408089999999999</v>
      </c>
      <c r="I1993">
        <v>68.567599999999999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23026</v>
      </c>
      <c r="P1993" t="s">
        <v>60</v>
      </c>
      <c r="Q1993" t="s">
        <v>58</v>
      </c>
    </row>
    <row r="1994" spans="1:17" x14ac:dyDescent="0.25">
      <c r="A1994" t="s">
        <v>43</v>
      </c>
      <c r="B1994" t="s">
        <v>38</v>
      </c>
      <c r="C1994" t="s">
        <v>51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26.937100000000001</v>
      </c>
      <c r="H1994">
        <v>25.806789999999999</v>
      </c>
      <c r="I1994">
        <v>68.567599999999999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23026</v>
      </c>
      <c r="P1994" t="s">
        <v>60</v>
      </c>
      <c r="Q1994" t="s">
        <v>58</v>
      </c>
    </row>
    <row r="1995" spans="1:17" x14ac:dyDescent="0.25">
      <c r="A1995" t="s">
        <v>30</v>
      </c>
      <c r="B1995" t="s">
        <v>38</v>
      </c>
      <c r="C1995" t="s">
        <v>52</v>
      </c>
      <c r="D1995" t="s">
        <v>59</v>
      </c>
      <c r="E1995">
        <v>24</v>
      </c>
      <c r="F1995" t="str">
        <f t="shared" si="31"/>
        <v>Average Per Ton1-in-10October Monthly System Peak Day100% Cycling24</v>
      </c>
      <c r="G1995">
        <v>0.24813959999999999</v>
      </c>
      <c r="H1995">
        <v>0.23410320000000001</v>
      </c>
      <c r="I1995">
        <v>68.908900000000003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10695</v>
      </c>
      <c r="P1995" t="s">
        <v>60</v>
      </c>
      <c r="Q1995" t="s">
        <v>58</v>
      </c>
    </row>
    <row r="1996" spans="1:17" x14ac:dyDescent="0.25">
      <c r="A1996" t="s">
        <v>28</v>
      </c>
      <c r="B1996" t="s">
        <v>38</v>
      </c>
      <c r="C1996" t="s">
        <v>52</v>
      </c>
      <c r="D1996" t="s">
        <v>59</v>
      </c>
      <c r="E1996">
        <v>24</v>
      </c>
      <c r="F1996" t="str">
        <f t="shared" si="31"/>
        <v>Average Per Premise1-in-10October Monthly System Peak Day100% Cycling24</v>
      </c>
      <c r="G1996">
        <v>1.1120719999999999</v>
      </c>
      <c r="H1996">
        <v>1.0491649999999999</v>
      </c>
      <c r="I1996">
        <v>68.908900000000003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10695</v>
      </c>
      <c r="P1996" t="s">
        <v>60</v>
      </c>
      <c r="Q1996" t="s">
        <v>58</v>
      </c>
    </row>
    <row r="1997" spans="1:17" x14ac:dyDescent="0.25">
      <c r="A1997" t="s">
        <v>29</v>
      </c>
      <c r="B1997" t="s">
        <v>38</v>
      </c>
      <c r="C1997" t="s">
        <v>52</v>
      </c>
      <c r="D1997" t="s">
        <v>59</v>
      </c>
      <c r="E1997">
        <v>24</v>
      </c>
      <c r="F1997" t="str">
        <f t="shared" si="31"/>
        <v>Average Per Device1-in-10October Monthly System Peak Day100% Cycling24</v>
      </c>
      <c r="G1997">
        <v>0.90068959999999998</v>
      </c>
      <c r="H1997">
        <v>0.84974039999999995</v>
      </c>
      <c r="I1997">
        <v>68.908900000000003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10695</v>
      </c>
      <c r="P1997" t="s">
        <v>60</v>
      </c>
      <c r="Q1997" t="s">
        <v>58</v>
      </c>
    </row>
    <row r="1998" spans="1:17" x14ac:dyDescent="0.25">
      <c r="A1998" t="s">
        <v>43</v>
      </c>
      <c r="B1998" t="s">
        <v>38</v>
      </c>
      <c r="C1998" t="s">
        <v>52</v>
      </c>
      <c r="D1998" t="s">
        <v>59</v>
      </c>
      <c r="E1998">
        <v>24</v>
      </c>
      <c r="F1998" t="str">
        <f t="shared" si="31"/>
        <v>Aggregate1-in-10October Monthly System Peak Day100% Cycling24</v>
      </c>
      <c r="G1998">
        <v>11.893610000000001</v>
      </c>
      <c r="H1998">
        <v>11.22082</v>
      </c>
      <c r="I1998">
        <v>68.908900000000003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10695</v>
      </c>
      <c r="P1998" t="s">
        <v>60</v>
      </c>
      <c r="Q1998" t="s">
        <v>58</v>
      </c>
    </row>
    <row r="1999" spans="1:17" x14ac:dyDescent="0.25">
      <c r="A1999" t="s">
        <v>30</v>
      </c>
      <c r="B1999" t="s">
        <v>38</v>
      </c>
      <c r="C1999" t="s">
        <v>52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0.32573600000000003</v>
      </c>
      <c r="H1999">
        <v>0.31517260000000002</v>
      </c>
      <c r="I1999">
        <v>68.429100000000005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12331</v>
      </c>
      <c r="P1999" t="s">
        <v>60</v>
      </c>
      <c r="Q1999" t="s">
        <v>58</v>
      </c>
    </row>
    <row r="2000" spans="1:17" x14ac:dyDescent="0.25">
      <c r="A2000" t="s">
        <v>28</v>
      </c>
      <c r="B2000" t="s">
        <v>38</v>
      </c>
      <c r="C2000" t="s">
        <v>52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1.3370839999999999</v>
      </c>
      <c r="H2000">
        <v>1.293723</v>
      </c>
      <c r="I2000">
        <v>68.429100000000005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12331</v>
      </c>
      <c r="P2000" t="s">
        <v>60</v>
      </c>
      <c r="Q2000" t="s">
        <v>58</v>
      </c>
    </row>
    <row r="2001" spans="1:17" x14ac:dyDescent="0.25">
      <c r="A2001" t="s">
        <v>29</v>
      </c>
      <c r="B2001" t="s">
        <v>38</v>
      </c>
      <c r="C2001" t="s">
        <v>52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1.1431450000000001</v>
      </c>
      <c r="H2001">
        <v>1.106074</v>
      </c>
      <c r="I2001">
        <v>68.429100000000005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12331</v>
      </c>
      <c r="P2001" t="s">
        <v>60</v>
      </c>
      <c r="Q2001" t="s">
        <v>58</v>
      </c>
    </row>
    <row r="2002" spans="1:17" x14ac:dyDescent="0.25">
      <c r="A2002" t="s">
        <v>43</v>
      </c>
      <c r="B2002" t="s">
        <v>38</v>
      </c>
      <c r="C2002" t="s">
        <v>52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16.487590000000001</v>
      </c>
      <c r="H2002">
        <v>15.9529</v>
      </c>
      <c r="I2002">
        <v>68.429100000000005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12331</v>
      </c>
      <c r="P2002" t="s">
        <v>60</v>
      </c>
      <c r="Q2002" t="s">
        <v>58</v>
      </c>
    </row>
    <row r="2003" spans="1:17" x14ac:dyDescent="0.25">
      <c r="A2003" t="s">
        <v>30</v>
      </c>
      <c r="B2003" t="s">
        <v>38</v>
      </c>
      <c r="C2003" t="s">
        <v>52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0.28969250000000002</v>
      </c>
      <c r="H2003">
        <v>0.27751589999999998</v>
      </c>
      <c r="I2003">
        <v>68.651899999999998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23026</v>
      </c>
      <c r="P2003" t="s">
        <v>60</v>
      </c>
      <c r="Q2003" t="s">
        <v>58</v>
      </c>
    </row>
    <row r="2004" spans="1:17" x14ac:dyDescent="0.25">
      <c r="A2004" t="s">
        <v>28</v>
      </c>
      <c r="B2004" t="s">
        <v>38</v>
      </c>
      <c r="C2004" t="s">
        <v>52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1.2398359999999999</v>
      </c>
      <c r="H2004">
        <v>1.1877219999999999</v>
      </c>
      <c r="I2004">
        <v>68.651899999999998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23026</v>
      </c>
      <c r="P2004" t="s">
        <v>60</v>
      </c>
      <c r="Q2004" t="s">
        <v>58</v>
      </c>
    </row>
    <row r="2005" spans="1:17" x14ac:dyDescent="0.25">
      <c r="A2005" t="s">
        <v>29</v>
      </c>
      <c r="B2005" t="s">
        <v>38</v>
      </c>
      <c r="C2005" t="s">
        <v>52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1.033317</v>
      </c>
      <c r="H2005">
        <v>0.98988319999999996</v>
      </c>
      <c r="I2005">
        <v>68.651899999999998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23026</v>
      </c>
      <c r="P2005" t="s">
        <v>60</v>
      </c>
      <c r="Q2005" t="s">
        <v>58</v>
      </c>
    </row>
    <row r="2006" spans="1:17" x14ac:dyDescent="0.25">
      <c r="A2006" t="s">
        <v>43</v>
      </c>
      <c r="B2006" t="s">
        <v>38</v>
      </c>
      <c r="C2006" t="s">
        <v>52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28.548469999999998</v>
      </c>
      <c r="H2006">
        <v>27.348490000000002</v>
      </c>
      <c r="I2006">
        <v>68.651899999999998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23026</v>
      </c>
      <c r="P2006" t="s">
        <v>60</v>
      </c>
      <c r="Q2006" t="s">
        <v>58</v>
      </c>
    </row>
    <row r="2007" spans="1:17" x14ac:dyDescent="0.25">
      <c r="A2007" t="s">
        <v>30</v>
      </c>
      <c r="B2007" t="s">
        <v>38</v>
      </c>
      <c r="C2007" t="s">
        <v>53</v>
      </c>
      <c r="D2007" t="s">
        <v>59</v>
      </c>
      <c r="E2007">
        <v>24</v>
      </c>
      <c r="F2007" t="str">
        <f t="shared" si="31"/>
        <v>Average Per Ton1-in-10September Monthly System Peak Day100% Cycling24</v>
      </c>
      <c r="G2007">
        <v>0.32670519999999997</v>
      </c>
      <c r="H2007">
        <v>0.30822450000000001</v>
      </c>
      <c r="I2007">
        <v>75.113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10695</v>
      </c>
      <c r="P2007" t="s">
        <v>60</v>
      </c>
      <c r="Q2007" t="s">
        <v>58</v>
      </c>
    </row>
    <row r="2008" spans="1:17" x14ac:dyDescent="0.25">
      <c r="A2008" t="s">
        <v>28</v>
      </c>
      <c r="B2008" t="s">
        <v>38</v>
      </c>
      <c r="C2008" t="s">
        <v>53</v>
      </c>
      <c r="D2008" t="s">
        <v>59</v>
      </c>
      <c r="E2008">
        <v>24</v>
      </c>
      <c r="F2008" t="str">
        <f t="shared" si="31"/>
        <v>Average Per Premise1-in-10September Monthly System Peak Day100% Cycling24</v>
      </c>
      <c r="G2008">
        <v>1.4641740000000001</v>
      </c>
      <c r="H2008">
        <v>1.3813500000000001</v>
      </c>
      <c r="I2008">
        <v>75.113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10695</v>
      </c>
      <c r="P2008" t="s">
        <v>60</v>
      </c>
      <c r="Q2008" t="s">
        <v>58</v>
      </c>
    </row>
    <row r="2009" spans="1:17" x14ac:dyDescent="0.25">
      <c r="A2009" t="s">
        <v>29</v>
      </c>
      <c r="B2009" t="s">
        <v>38</v>
      </c>
      <c r="C2009" t="s">
        <v>53</v>
      </c>
      <c r="D2009" t="s">
        <v>59</v>
      </c>
      <c r="E2009">
        <v>24</v>
      </c>
      <c r="F2009" t="str">
        <f t="shared" si="31"/>
        <v>Average Per Device1-in-10September Monthly System Peak Day100% Cycling24</v>
      </c>
      <c r="G2009">
        <v>1.185864</v>
      </c>
      <c r="H2009">
        <v>1.118784</v>
      </c>
      <c r="I2009">
        <v>75.113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10695</v>
      </c>
      <c r="P2009" t="s">
        <v>60</v>
      </c>
      <c r="Q2009" t="s">
        <v>58</v>
      </c>
    </row>
    <row r="2010" spans="1:17" x14ac:dyDescent="0.25">
      <c r="A2010" t="s">
        <v>43</v>
      </c>
      <c r="B2010" t="s">
        <v>38</v>
      </c>
      <c r="C2010" t="s">
        <v>53</v>
      </c>
      <c r="D2010" t="s">
        <v>59</v>
      </c>
      <c r="E2010">
        <v>24</v>
      </c>
      <c r="F2010" t="str">
        <f t="shared" si="31"/>
        <v>Aggregate1-in-10September Monthly System Peak Day100% Cycling24</v>
      </c>
      <c r="G2010">
        <v>15.65934</v>
      </c>
      <c r="H2010">
        <v>14.773540000000001</v>
      </c>
      <c r="I2010">
        <v>75.113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10695</v>
      </c>
      <c r="P2010" t="s">
        <v>60</v>
      </c>
      <c r="Q2010" t="s">
        <v>58</v>
      </c>
    </row>
    <row r="2011" spans="1:17" x14ac:dyDescent="0.25">
      <c r="A2011" t="s">
        <v>30</v>
      </c>
      <c r="B2011" t="s">
        <v>38</v>
      </c>
      <c r="C2011" t="s">
        <v>53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0.42434759999999999</v>
      </c>
      <c r="H2011">
        <v>0.41058630000000002</v>
      </c>
      <c r="I2011">
        <v>75.053399999999996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12331</v>
      </c>
      <c r="P2011" t="s">
        <v>60</v>
      </c>
      <c r="Q2011" t="s">
        <v>58</v>
      </c>
    </row>
    <row r="2012" spans="1:17" x14ac:dyDescent="0.25">
      <c r="A2012" t="s">
        <v>28</v>
      </c>
      <c r="B2012" t="s">
        <v>38</v>
      </c>
      <c r="C2012" t="s">
        <v>53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1.7418659999999999</v>
      </c>
      <c r="H2012">
        <v>1.685379</v>
      </c>
      <c r="I2012">
        <v>75.053399999999996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12331</v>
      </c>
      <c r="P2012" t="s">
        <v>60</v>
      </c>
      <c r="Q2012" t="s">
        <v>58</v>
      </c>
    </row>
    <row r="2013" spans="1:17" x14ac:dyDescent="0.25">
      <c r="A2013" t="s">
        <v>29</v>
      </c>
      <c r="B2013" t="s">
        <v>38</v>
      </c>
      <c r="C2013" t="s">
        <v>53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1.489215</v>
      </c>
      <c r="H2013">
        <v>1.4409209999999999</v>
      </c>
      <c r="I2013">
        <v>75.053399999999996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12331</v>
      </c>
      <c r="P2013" t="s">
        <v>60</v>
      </c>
      <c r="Q2013" t="s">
        <v>58</v>
      </c>
    </row>
    <row r="2014" spans="1:17" x14ac:dyDescent="0.25">
      <c r="A2014" t="s">
        <v>43</v>
      </c>
      <c r="B2014" t="s">
        <v>38</v>
      </c>
      <c r="C2014" t="s">
        <v>53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21.478950000000001</v>
      </c>
      <c r="H2014">
        <v>20.782399999999999</v>
      </c>
      <c r="I2014">
        <v>75.053399999999996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12331</v>
      </c>
      <c r="P2014" t="s">
        <v>60</v>
      </c>
      <c r="Q2014" t="s">
        <v>58</v>
      </c>
    </row>
    <row r="2015" spans="1:17" x14ac:dyDescent="0.25">
      <c r="A2015" t="s">
        <v>30</v>
      </c>
      <c r="B2015" t="s">
        <v>38</v>
      </c>
      <c r="C2015" t="s">
        <v>53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0.37899270000000002</v>
      </c>
      <c r="H2015">
        <v>0.36303930000000001</v>
      </c>
      <c r="I2015">
        <v>75.081100000000006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23026</v>
      </c>
      <c r="P2015" t="s">
        <v>60</v>
      </c>
      <c r="Q2015" t="s">
        <v>58</v>
      </c>
    </row>
    <row r="2016" spans="1:17" x14ac:dyDescent="0.25">
      <c r="A2016" t="s">
        <v>28</v>
      </c>
      <c r="B2016" t="s">
        <v>38</v>
      </c>
      <c r="C2016" t="s">
        <v>53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1.6220270000000001</v>
      </c>
      <c r="H2016">
        <v>1.5537479999999999</v>
      </c>
      <c r="I2016">
        <v>75.081100000000006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23026</v>
      </c>
      <c r="P2016" t="s">
        <v>60</v>
      </c>
      <c r="Q2016" t="s">
        <v>58</v>
      </c>
    </row>
    <row r="2017" spans="1:17" x14ac:dyDescent="0.25">
      <c r="A2017" t="s">
        <v>29</v>
      </c>
      <c r="B2017" t="s">
        <v>38</v>
      </c>
      <c r="C2017" t="s">
        <v>53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1.351845</v>
      </c>
      <c r="H2017">
        <v>1.29494</v>
      </c>
      <c r="I2017">
        <v>75.081100000000006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23026</v>
      </c>
      <c r="P2017" t="s">
        <v>60</v>
      </c>
      <c r="Q2017" t="s">
        <v>58</v>
      </c>
    </row>
    <row r="2018" spans="1:17" x14ac:dyDescent="0.25">
      <c r="A2018" t="s">
        <v>43</v>
      </c>
      <c r="B2018" t="s">
        <v>38</v>
      </c>
      <c r="C2018" t="s">
        <v>53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37.348790000000001</v>
      </c>
      <c r="H2018">
        <v>35.776609999999998</v>
      </c>
      <c r="I2018">
        <v>75.081100000000006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23026</v>
      </c>
      <c r="P2018" t="s">
        <v>60</v>
      </c>
      <c r="Q2018" t="s">
        <v>58</v>
      </c>
    </row>
    <row r="2019" spans="1:17" x14ac:dyDescent="0.25">
      <c r="A2019" t="s">
        <v>30</v>
      </c>
      <c r="B2019" t="s">
        <v>36</v>
      </c>
      <c r="C2019" t="s">
        <v>48</v>
      </c>
      <c r="D2019" t="s">
        <v>59</v>
      </c>
      <c r="E2019">
        <v>1</v>
      </c>
      <c r="F2019" t="str">
        <f t="shared" si="31"/>
        <v>Average Per Ton1-in-2August Monthly System Peak Day100% Cycling1</v>
      </c>
      <c r="G2019">
        <v>0.1945315</v>
      </c>
      <c r="H2019">
        <v>0.1945315</v>
      </c>
      <c r="I2019">
        <v>70.263199999999998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10695</v>
      </c>
      <c r="P2019" t="s">
        <v>60</v>
      </c>
      <c r="Q2019" t="s">
        <v>58</v>
      </c>
    </row>
    <row r="2020" spans="1:17" x14ac:dyDescent="0.25">
      <c r="A2020" t="s">
        <v>28</v>
      </c>
      <c r="B2020" t="s">
        <v>36</v>
      </c>
      <c r="C2020" t="s">
        <v>48</v>
      </c>
      <c r="D2020" t="s">
        <v>59</v>
      </c>
      <c r="E2020">
        <v>1</v>
      </c>
      <c r="F2020" t="str">
        <f t="shared" si="31"/>
        <v>Average Per Premise1-in-2August Monthly System Peak Day100% Cycling1</v>
      </c>
      <c r="G2020">
        <v>0.87181949999999997</v>
      </c>
      <c r="H2020">
        <v>0.87181949999999997</v>
      </c>
      <c r="I2020">
        <v>70.263199999999998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10695</v>
      </c>
      <c r="P2020" t="s">
        <v>60</v>
      </c>
      <c r="Q2020" t="s">
        <v>58</v>
      </c>
    </row>
    <row r="2021" spans="1:17" x14ac:dyDescent="0.25">
      <c r="A2021" t="s">
        <v>29</v>
      </c>
      <c r="B2021" t="s">
        <v>36</v>
      </c>
      <c r="C2021" t="s">
        <v>48</v>
      </c>
      <c r="D2021" t="s">
        <v>59</v>
      </c>
      <c r="E2021">
        <v>1</v>
      </c>
      <c r="F2021" t="str">
        <f t="shared" si="31"/>
        <v>Average Per Device1-in-2August Monthly System Peak Day100% Cycling1</v>
      </c>
      <c r="G2021">
        <v>0.70610439999999997</v>
      </c>
      <c r="H2021">
        <v>0.70610439999999997</v>
      </c>
      <c r="I2021">
        <v>70.263199999999998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10695</v>
      </c>
      <c r="P2021" t="s">
        <v>60</v>
      </c>
      <c r="Q2021" t="s">
        <v>58</v>
      </c>
    </row>
    <row r="2022" spans="1:17" x14ac:dyDescent="0.25">
      <c r="A2022" t="s">
        <v>43</v>
      </c>
      <c r="B2022" t="s">
        <v>36</v>
      </c>
      <c r="C2022" t="s">
        <v>48</v>
      </c>
      <c r="D2022" t="s">
        <v>59</v>
      </c>
      <c r="E2022">
        <v>1</v>
      </c>
      <c r="F2022" t="str">
        <f t="shared" si="31"/>
        <v>Aggregate1-in-2August Monthly System Peak Day100% Cycling1</v>
      </c>
      <c r="G2022">
        <v>9.324109</v>
      </c>
      <c r="H2022">
        <v>9.324109</v>
      </c>
      <c r="I2022">
        <v>70.263199999999998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10695</v>
      </c>
      <c r="P2022" t="s">
        <v>60</v>
      </c>
      <c r="Q2022" t="s">
        <v>58</v>
      </c>
    </row>
    <row r="2023" spans="1:17" x14ac:dyDescent="0.25">
      <c r="A2023" t="s">
        <v>30</v>
      </c>
      <c r="B2023" t="s">
        <v>36</v>
      </c>
      <c r="C2023" t="s">
        <v>48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0.26017750000000001</v>
      </c>
      <c r="H2023">
        <v>0.26017750000000001</v>
      </c>
      <c r="I2023">
        <v>69.9923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12331</v>
      </c>
      <c r="P2023" t="s">
        <v>60</v>
      </c>
      <c r="Q2023" t="s">
        <v>58</v>
      </c>
    </row>
    <row r="2024" spans="1:17" x14ac:dyDescent="0.25">
      <c r="A2024" t="s">
        <v>28</v>
      </c>
      <c r="B2024" t="s">
        <v>36</v>
      </c>
      <c r="C2024" t="s">
        <v>48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1.067979</v>
      </c>
      <c r="H2024">
        <v>1.067979</v>
      </c>
      <c r="I2024">
        <v>69.9923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12331</v>
      </c>
      <c r="P2024" t="s">
        <v>60</v>
      </c>
      <c r="Q2024" t="s">
        <v>58</v>
      </c>
    </row>
    <row r="2025" spans="1:17" x14ac:dyDescent="0.25">
      <c r="A2025" t="s">
        <v>29</v>
      </c>
      <c r="B2025" t="s">
        <v>36</v>
      </c>
      <c r="C2025" t="s">
        <v>48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0.91307269999999996</v>
      </c>
      <c r="H2025">
        <v>0.91307260000000001</v>
      </c>
      <c r="I2025">
        <v>69.9923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12331</v>
      </c>
      <c r="P2025" t="s">
        <v>60</v>
      </c>
      <c r="Q2025" t="s">
        <v>58</v>
      </c>
    </row>
    <row r="2026" spans="1:17" x14ac:dyDescent="0.25">
      <c r="A2026" t="s">
        <v>43</v>
      </c>
      <c r="B2026" t="s">
        <v>36</v>
      </c>
      <c r="C2026" t="s">
        <v>48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13.16925</v>
      </c>
      <c r="H2026">
        <v>13.16925</v>
      </c>
      <c r="I2026">
        <v>69.9923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12331</v>
      </c>
      <c r="P2026" t="s">
        <v>60</v>
      </c>
      <c r="Q2026" t="s">
        <v>58</v>
      </c>
    </row>
    <row r="2027" spans="1:17" x14ac:dyDescent="0.25">
      <c r="A2027" t="s">
        <v>30</v>
      </c>
      <c r="B2027" t="s">
        <v>36</v>
      </c>
      <c r="C2027" t="s">
        <v>48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0.2296849</v>
      </c>
      <c r="H2027">
        <v>0.2296849</v>
      </c>
      <c r="I2027">
        <v>70.118099999999998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23026</v>
      </c>
      <c r="P2027" t="s">
        <v>60</v>
      </c>
      <c r="Q2027" t="s">
        <v>58</v>
      </c>
    </row>
    <row r="2028" spans="1:17" x14ac:dyDescent="0.25">
      <c r="A2028" t="s">
        <v>28</v>
      </c>
      <c r="B2028" t="s">
        <v>36</v>
      </c>
      <c r="C2028" t="s">
        <v>48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0.98301380000000005</v>
      </c>
      <c r="H2028">
        <v>0.98301369999999999</v>
      </c>
      <c r="I2028">
        <v>70.118099999999998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23026</v>
      </c>
      <c r="P2028" t="s">
        <v>60</v>
      </c>
      <c r="Q2028" t="s">
        <v>58</v>
      </c>
    </row>
    <row r="2029" spans="1:17" x14ac:dyDescent="0.25">
      <c r="A2029" t="s">
        <v>29</v>
      </c>
      <c r="B2029" t="s">
        <v>36</v>
      </c>
      <c r="C2029" t="s">
        <v>48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0.81927300000000003</v>
      </c>
      <c r="H2029">
        <v>0.81927300000000003</v>
      </c>
      <c r="I2029">
        <v>70.118099999999998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23026</v>
      </c>
      <c r="P2029" t="s">
        <v>60</v>
      </c>
      <c r="Q2029" t="s">
        <v>58</v>
      </c>
    </row>
    <row r="2030" spans="1:17" x14ac:dyDescent="0.25">
      <c r="A2030" t="s">
        <v>43</v>
      </c>
      <c r="B2030" t="s">
        <v>36</v>
      </c>
      <c r="C2030" t="s">
        <v>48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22.634869999999999</v>
      </c>
      <c r="H2030">
        <v>22.634869999999999</v>
      </c>
      <c r="I2030">
        <v>70.118099999999998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23026</v>
      </c>
      <c r="P2030" t="s">
        <v>60</v>
      </c>
      <c r="Q2030" t="s">
        <v>58</v>
      </c>
    </row>
    <row r="2031" spans="1:17" x14ac:dyDescent="0.25">
      <c r="A2031" t="s">
        <v>30</v>
      </c>
      <c r="B2031" t="s">
        <v>36</v>
      </c>
      <c r="C2031" t="s">
        <v>37</v>
      </c>
      <c r="D2031" t="s">
        <v>59</v>
      </c>
      <c r="E2031">
        <v>1</v>
      </c>
      <c r="F2031" t="str">
        <f t="shared" si="31"/>
        <v>Average Per Ton1-in-2August Typical Event Day100% Cycling1</v>
      </c>
      <c r="G2031">
        <v>0.17054859999999999</v>
      </c>
      <c r="H2031">
        <v>0.17054859999999999</v>
      </c>
      <c r="I2031">
        <v>67.456900000000005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10695</v>
      </c>
      <c r="P2031" t="s">
        <v>60</v>
      </c>
      <c r="Q2031" t="s">
        <v>58</v>
      </c>
    </row>
    <row r="2032" spans="1:17" x14ac:dyDescent="0.25">
      <c r="A2032" t="s">
        <v>28</v>
      </c>
      <c r="B2032" t="s">
        <v>36</v>
      </c>
      <c r="C2032" t="s">
        <v>37</v>
      </c>
      <c r="D2032" t="s">
        <v>59</v>
      </c>
      <c r="E2032">
        <v>1</v>
      </c>
      <c r="F2032" t="str">
        <f t="shared" si="31"/>
        <v>Average Per Premise1-in-2August Typical Event Day100% Cycling1</v>
      </c>
      <c r="G2032">
        <v>0.76433700000000004</v>
      </c>
      <c r="H2032">
        <v>0.76433700000000004</v>
      </c>
      <c r="I2032">
        <v>67.456900000000005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10695</v>
      </c>
      <c r="P2032" t="s">
        <v>60</v>
      </c>
      <c r="Q2032" t="s">
        <v>58</v>
      </c>
    </row>
    <row r="2033" spans="1:17" x14ac:dyDescent="0.25">
      <c r="A2033" t="s">
        <v>29</v>
      </c>
      <c r="B2033" t="s">
        <v>36</v>
      </c>
      <c r="C2033" t="s">
        <v>37</v>
      </c>
      <c r="D2033" t="s">
        <v>59</v>
      </c>
      <c r="E2033">
        <v>1</v>
      </c>
      <c r="F2033" t="str">
        <f t="shared" si="31"/>
        <v>Average Per Device1-in-2August Typical Event Day100% Cycling1</v>
      </c>
      <c r="G2033">
        <v>0.61905220000000005</v>
      </c>
      <c r="H2033">
        <v>0.61905220000000005</v>
      </c>
      <c r="I2033">
        <v>67.456900000000005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10695</v>
      </c>
      <c r="P2033" t="s">
        <v>60</v>
      </c>
      <c r="Q2033" t="s">
        <v>58</v>
      </c>
    </row>
    <row r="2034" spans="1:17" x14ac:dyDescent="0.25">
      <c r="A2034" t="s">
        <v>43</v>
      </c>
      <c r="B2034" t="s">
        <v>36</v>
      </c>
      <c r="C2034" t="s">
        <v>37</v>
      </c>
      <c r="D2034" t="s">
        <v>59</v>
      </c>
      <c r="E2034">
        <v>1</v>
      </c>
      <c r="F2034" t="str">
        <f t="shared" si="31"/>
        <v>Aggregate1-in-2August Typical Event Day100% Cycling1</v>
      </c>
      <c r="G2034">
        <v>8.1745839999999994</v>
      </c>
      <c r="H2034">
        <v>8.1745839999999994</v>
      </c>
      <c r="I2034">
        <v>67.456900000000005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10695</v>
      </c>
      <c r="P2034" t="s">
        <v>60</v>
      </c>
      <c r="Q2034" t="s">
        <v>58</v>
      </c>
    </row>
    <row r="2035" spans="1:17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0.23054630000000001</v>
      </c>
      <c r="H2035">
        <v>0.23054630000000001</v>
      </c>
      <c r="I2035">
        <v>67.149699999999996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12331</v>
      </c>
      <c r="P2035" t="s">
        <v>60</v>
      </c>
      <c r="Q2035" t="s">
        <v>58</v>
      </c>
    </row>
    <row r="2036" spans="1:17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0.94634839999999998</v>
      </c>
      <c r="H2036">
        <v>0.94634839999999998</v>
      </c>
      <c r="I2036">
        <v>67.149699999999996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12331</v>
      </c>
      <c r="P2036" t="s">
        <v>60</v>
      </c>
      <c r="Q2036" t="s">
        <v>58</v>
      </c>
    </row>
    <row r="2037" spans="1:17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0.80908420000000003</v>
      </c>
      <c r="H2037">
        <v>0.80908420000000003</v>
      </c>
      <c r="I2037">
        <v>67.149699999999996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12331</v>
      </c>
      <c r="P2037" t="s">
        <v>60</v>
      </c>
      <c r="Q2037" t="s">
        <v>58</v>
      </c>
    </row>
    <row r="2038" spans="1:17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11.669420000000001</v>
      </c>
      <c r="H2038">
        <v>11.669420000000001</v>
      </c>
      <c r="I2038">
        <v>67.149699999999996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12331</v>
      </c>
      <c r="P2038" t="s">
        <v>60</v>
      </c>
      <c r="Q2038" t="s">
        <v>58</v>
      </c>
    </row>
    <row r="2039" spans="1:17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0.20267740000000001</v>
      </c>
      <c r="H2039">
        <v>0.20267740000000001</v>
      </c>
      <c r="I2039">
        <v>67.292400000000001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23026</v>
      </c>
      <c r="P2039" t="s">
        <v>60</v>
      </c>
      <c r="Q2039" t="s">
        <v>58</v>
      </c>
    </row>
    <row r="2040" spans="1:17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0.86742580000000002</v>
      </c>
      <c r="H2040">
        <v>0.86742589999999997</v>
      </c>
      <c r="I2040">
        <v>67.292400000000001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23026</v>
      </c>
      <c r="P2040" t="s">
        <v>60</v>
      </c>
      <c r="Q2040" t="s">
        <v>58</v>
      </c>
    </row>
    <row r="2041" spans="1:17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0.72293859999999999</v>
      </c>
      <c r="H2041">
        <v>0.72293859999999999</v>
      </c>
      <c r="I2041">
        <v>67.292400000000001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23026</v>
      </c>
      <c r="P2041" t="s">
        <v>60</v>
      </c>
      <c r="Q2041" t="s">
        <v>58</v>
      </c>
    </row>
    <row r="2042" spans="1:17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19.97335</v>
      </c>
      <c r="H2042">
        <v>19.97335</v>
      </c>
      <c r="I2042">
        <v>67.292400000000001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23026</v>
      </c>
      <c r="P2042" t="s">
        <v>60</v>
      </c>
      <c r="Q2042" t="s">
        <v>58</v>
      </c>
    </row>
    <row r="2043" spans="1:17" x14ac:dyDescent="0.25">
      <c r="A2043" t="s">
        <v>30</v>
      </c>
      <c r="B2043" t="s">
        <v>36</v>
      </c>
      <c r="C2043" t="s">
        <v>49</v>
      </c>
      <c r="D2043" t="s">
        <v>59</v>
      </c>
      <c r="E2043">
        <v>1</v>
      </c>
      <c r="F2043" t="str">
        <f t="shared" si="31"/>
        <v>Average Per Ton1-in-2July Monthly System Peak Day100% Cycling1</v>
      </c>
      <c r="G2043">
        <v>0.1548824</v>
      </c>
      <c r="H2043">
        <v>0.1548824</v>
      </c>
      <c r="I2043">
        <v>67.033699999999996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10695</v>
      </c>
      <c r="P2043" t="s">
        <v>60</v>
      </c>
      <c r="Q2043" t="s">
        <v>58</v>
      </c>
    </row>
    <row r="2044" spans="1:17" x14ac:dyDescent="0.25">
      <c r="A2044" t="s">
        <v>28</v>
      </c>
      <c r="B2044" t="s">
        <v>36</v>
      </c>
      <c r="C2044" t="s">
        <v>49</v>
      </c>
      <c r="D2044" t="s">
        <v>59</v>
      </c>
      <c r="E2044">
        <v>1</v>
      </c>
      <c r="F2044" t="str">
        <f t="shared" si="31"/>
        <v>Average Per Premise1-in-2July Monthly System Peak Day100% Cycling1</v>
      </c>
      <c r="G2044">
        <v>0.69412680000000004</v>
      </c>
      <c r="H2044">
        <v>0.69412680000000004</v>
      </c>
      <c r="I2044">
        <v>67.033699999999996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10695</v>
      </c>
      <c r="P2044" t="s">
        <v>60</v>
      </c>
      <c r="Q2044" t="s">
        <v>58</v>
      </c>
    </row>
    <row r="2045" spans="1:17" x14ac:dyDescent="0.25">
      <c r="A2045" t="s">
        <v>29</v>
      </c>
      <c r="B2045" t="s">
        <v>36</v>
      </c>
      <c r="C2045" t="s">
        <v>49</v>
      </c>
      <c r="D2045" t="s">
        <v>59</v>
      </c>
      <c r="E2045">
        <v>1</v>
      </c>
      <c r="F2045" t="str">
        <f t="shared" si="31"/>
        <v>Average Per Device1-in-2July Monthly System Peak Day100% Cycling1</v>
      </c>
      <c r="G2045">
        <v>0.56218749999999995</v>
      </c>
      <c r="H2045">
        <v>0.56218749999999995</v>
      </c>
      <c r="I2045">
        <v>67.033699999999996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10695</v>
      </c>
      <c r="P2045" t="s">
        <v>60</v>
      </c>
      <c r="Q2045" t="s">
        <v>58</v>
      </c>
    </row>
    <row r="2046" spans="1:17" x14ac:dyDescent="0.25">
      <c r="A2046" t="s">
        <v>43</v>
      </c>
      <c r="B2046" t="s">
        <v>36</v>
      </c>
      <c r="C2046" t="s">
        <v>49</v>
      </c>
      <c r="D2046" t="s">
        <v>59</v>
      </c>
      <c r="E2046">
        <v>1</v>
      </c>
      <c r="F2046" t="str">
        <f t="shared" si="31"/>
        <v>Aggregate1-in-2July Monthly System Peak Day100% Cycling1</v>
      </c>
      <c r="G2046">
        <v>7.423686</v>
      </c>
      <c r="H2046">
        <v>7.423686</v>
      </c>
      <c r="I2046">
        <v>67.033699999999996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10695</v>
      </c>
      <c r="P2046" t="s">
        <v>60</v>
      </c>
      <c r="Q2046" t="s">
        <v>58</v>
      </c>
    </row>
    <row r="2047" spans="1:17" x14ac:dyDescent="0.25">
      <c r="A2047" t="s">
        <v>30</v>
      </c>
      <c r="B2047" t="s">
        <v>36</v>
      </c>
      <c r="C2047" t="s">
        <v>49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0.2104192</v>
      </c>
      <c r="H2047">
        <v>0.2104192</v>
      </c>
      <c r="I2047">
        <v>66.883899999999997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12331</v>
      </c>
      <c r="P2047" t="s">
        <v>60</v>
      </c>
      <c r="Q2047" t="s">
        <v>58</v>
      </c>
    </row>
    <row r="2048" spans="1:17" x14ac:dyDescent="0.25">
      <c r="A2048" t="s">
        <v>28</v>
      </c>
      <c r="B2048" t="s">
        <v>36</v>
      </c>
      <c r="C2048" t="s">
        <v>49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0.86373069999999996</v>
      </c>
      <c r="H2048">
        <v>0.86373060000000002</v>
      </c>
      <c r="I2048">
        <v>66.883899999999997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12331</v>
      </c>
      <c r="P2048" t="s">
        <v>60</v>
      </c>
      <c r="Q2048" t="s">
        <v>58</v>
      </c>
    </row>
    <row r="2049" spans="1:17" x14ac:dyDescent="0.25">
      <c r="A2049" t="s">
        <v>29</v>
      </c>
      <c r="B2049" t="s">
        <v>36</v>
      </c>
      <c r="C2049" t="s">
        <v>49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0.73844989999999999</v>
      </c>
      <c r="H2049">
        <v>0.73844980000000005</v>
      </c>
      <c r="I2049">
        <v>66.883899999999997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12331</v>
      </c>
      <c r="P2049" t="s">
        <v>60</v>
      </c>
      <c r="Q2049" t="s">
        <v>58</v>
      </c>
    </row>
    <row r="2050" spans="1:17" x14ac:dyDescent="0.25">
      <c r="A2050" t="s">
        <v>43</v>
      </c>
      <c r="B2050" t="s">
        <v>36</v>
      </c>
      <c r="C2050" t="s">
        <v>49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10.65066</v>
      </c>
      <c r="H2050">
        <v>10.65066</v>
      </c>
      <c r="I2050">
        <v>66.883899999999997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12331</v>
      </c>
      <c r="P2050" t="s">
        <v>60</v>
      </c>
      <c r="Q2050" t="s">
        <v>58</v>
      </c>
    </row>
    <row r="2051" spans="1:17" x14ac:dyDescent="0.25">
      <c r="A2051" t="s">
        <v>30</v>
      </c>
      <c r="B2051" t="s">
        <v>36</v>
      </c>
      <c r="C2051" t="s">
        <v>49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0.18462239999999999</v>
      </c>
      <c r="H2051">
        <v>0.18462239999999999</v>
      </c>
      <c r="I2051">
        <v>66.953500000000005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23026</v>
      </c>
      <c r="P2051" t="s">
        <v>60</v>
      </c>
      <c r="Q2051" t="s">
        <v>58</v>
      </c>
    </row>
    <row r="2052" spans="1:17" x14ac:dyDescent="0.25">
      <c r="A2052" t="s">
        <v>28</v>
      </c>
      <c r="B2052" t="s">
        <v>36</v>
      </c>
      <c r="C2052" t="s">
        <v>49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0.79015349999999995</v>
      </c>
      <c r="H2052">
        <v>0.79015349999999995</v>
      </c>
      <c r="I2052">
        <v>66.953500000000005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23026</v>
      </c>
      <c r="P2052" t="s">
        <v>60</v>
      </c>
      <c r="Q2052" t="s">
        <v>58</v>
      </c>
    </row>
    <row r="2053" spans="1:17" x14ac:dyDescent="0.25">
      <c r="A2053" t="s">
        <v>29</v>
      </c>
      <c r="B2053" t="s">
        <v>36</v>
      </c>
      <c r="C2053" t="s">
        <v>49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0.6585375</v>
      </c>
      <c r="H2053">
        <v>0.6585375</v>
      </c>
      <c r="I2053">
        <v>66.953500000000005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23026</v>
      </c>
      <c r="P2053" t="s">
        <v>60</v>
      </c>
      <c r="Q2053" t="s">
        <v>58</v>
      </c>
    </row>
    <row r="2054" spans="1:17" x14ac:dyDescent="0.25">
      <c r="A2054" t="s">
        <v>43</v>
      </c>
      <c r="B2054" t="s">
        <v>36</v>
      </c>
      <c r="C2054" t="s">
        <v>49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18.19407</v>
      </c>
      <c r="H2054">
        <v>18.19407</v>
      </c>
      <c r="I2054">
        <v>66.953500000000005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23026</v>
      </c>
      <c r="P2054" t="s">
        <v>60</v>
      </c>
      <c r="Q2054" t="s">
        <v>58</v>
      </c>
    </row>
    <row r="2055" spans="1:17" x14ac:dyDescent="0.25">
      <c r="A2055" t="s">
        <v>30</v>
      </c>
      <c r="B2055" t="s">
        <v>36</v>
      </c>
      <c r="C2055" t="s">
        <v>50</v>
      </c>
      <c r="D2055" t="s">
        <v>59</v>
      </c>
      <c r="E2055">
        <v>1</v>
      </c>
      <c r="F2055" t="str">
        <f t="shared" si="32"/>
        <v>Average Per Ton1-in-2June Monthly System Peak Day100% Cycling1</v>
      </c>
      <c r="G2055">
        <v>0.13254089999999999</v>
      </c>
      <c r="H2055">
        <v>0.13254089999999999</v>
      </c>
      <c r="I2055">
        <v>62.658900000000003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10695</v>
      </c>
      <c r="P2055" t="s">
        <v>60</v>
      </c>
      <c r="Q2055" t="s">
        <v>58</v>
      </c>
    </row>
    <row r="2056" spans="1:17" x14ac:dyDescent="0.25">
      <c r="A2056" t="s">
        <v>28</v>
      </c>
      <c r="B2056" t="s">
        <v>36</v>
      </c>
      <c r="C2056" t="s">
        <v>50</v>
      </c>
      <c r="D2056" t="s">
        <v>59</v>
      </c>
      <c r="E2056">
        <v>1</v>
      </c>
      <c r="F2056" t="str">
        <f t="shared" si="32"/>
        <v>Average Per Premise1-in-2June Monthly System Peak Day100% Cycling1</v>
      </c>
      <c r="G2056">
        <v>0.59400030000000004</v>
      </c>
      <c r="H2056">
        <v>0.59400030000000004</v>
      </c>
      <c r="I2056">
        <v>62.658900000000003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10695</v>
      </c>
      <c r="P2056" t="s">
        <v>60</v>
      </c>
      <c r="Q2056" t="s">
        <v>58</v>
      </c>
    </row>
    <row r="2057" spans="1:17" x14ac:dyDescent="0.25">
      <c r="A2057" t="s">
        <v>29</v>
      </c>
      <c r="B2057" t="s">
        <v>36</v>
      </c>
      <c r="C2057" t="s">
        <v>50</v>
      </c>
      <c r="D2057" t="s">
        <v>59</v>
      </c>
      <c r="E2057">
        <v>1</v>
      </c>
      <c r="F2057" t="str">
        <f t="shared" si="32"/>
        <v>Average Per Device1-in-2June Monthly System Peak Day100% Cycling1</v>
      </c>
      <c r="G2057">
        <v>0.48109299999999999</v>
      </c>
      <c r="H2057">
        <v>0.48109299999999999</v>
      </c>
      <c r="I2057">
        <v>62.658900000000003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10695</v>
      </c>
      <c r="P2057" t="s">
        <v>60</v>
      </c>
      <c r="Q2057" t="s">
        <v>58</v>
      </c>
    </row>
    <row r="2058" spans="1:17" x14ac:dyDescent="0.25">
      <c r="A2058" t="s">
        <v>43</v>
      </c>
      <c r="B2058" t="s">
        <v>36</v>
      </c>
      <c r="C2058" t="s">
        <v>50</v>
      </c>
      <c r="D2058" t="s">
        <v>59</v>
      </c>
      <c r="E2058">
        <v>1</v>
      </c>
      <c r="F2058" t="str">
        <f t="shared" si="32"/>
        <v>Aggregate1-in-2June Monthly System Peak Day100% Cycling1</v>
      </c>
      <c r="G2058">
        <v>6.3528330000000004</v>
      </c>
      <c r="H2058">
        <v>6.3528330000000004</v>
      </c>
      <c r="I2058">
        <v>62.658900000000003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10695</v>
      </c>
      <c r="P2058" t="s">
        <v>60</v>
      </c>
      <c r="Q2058" t="s">
        <v>58</v>
      </c>
    </row>
    <row r="2059" spans="1:17" x14ac:dyDescent="0.25">
      <c r="A2059" t="s">
        <v>30</v>
      </c>
      <c r="B2059" t="s">
        <v>36</v>
      </c>
      <c r="C2059" t="s">
        <v>50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0.183471</v>
      </c>
      <c r="H2059">
        <v>0.183471</v>
      </c>
      <c r="I2059">
        <v>62.179099999999998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12331</v>
      </c>
      <c r="P2059" t="s">
        <v>60</v>
      </c>
      <c r="Q2059" t="s">
        <v>58</v>
      </c>
    </row>
    <row r="2060" spans="1:17" x14ac:dyDescent="0.25">
      <c r="A2060" t="s">
        <v>28</v>
      </c>
      <c r="B2060" t="s">
        <v>36</v>
      </c>
      <c r="C2060" t="s">
        <v>50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0.75311340000000004</v>
      </c>
      <c r="H2060">
        <v>0.75311340000000004</v>
      </c>
      <c r="I2060">
        <v>62.179099999999998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12331</v>
      </c>
      <c r="P2060" t="s">
        <v>60</v>
      </c>
      <c r="Q2060" t="s">
        <v>58</v>
      </c>
    </row>
    <row r="2061" spans="1:17" x14ac:dyDescent="0.25">
      <c r="A2061" t="s">
        <v>29</v>
      </c>
      <c r="B2061" t="s">
        <v>36</v>
      </c>
      <c r="C2061" t="s">
        <v>50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0.64387720000000004</v>
      </c>
      <c r="H2061">
        <v>0.64387720000000004</v>
      </c>
      <c r="I2061">
        <v>62.179099999999998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12331</v>
      </c>
      <c r="P2061" t="s">
        <v>60</v>
      </c>
      <c r="Q2061" t="s">
        <v>58</v>
      </c>
    </row>
    <row r="2062" spans="1:17" x14ac:dyDescent="0.25">
      <c r="A2062" t="s">
        <v>43</v>
      </c>
      <c r="B2062" t="s">
        <v>36</v>
      </c>
      <c r="C2062" t="s">
        <v>50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9.2866409999999995</v>
      </c>
      <c r="H2062">
        <v>9.2866409999999995</v>
      </c>
      <c r="I2062">
        <v>62.179099999999998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12331</v>
      </c>
      <c r="P2062" t="s">
        <v>60</v>
      </c>
      <c r="Q2062" t="s">
        <v>58</v>
      </c>
    </row>
    <row r="2063" spans="1:17" x14ac:dyDescent="0.25">
      <c r="A2063" t="s">
        <v>30</v>
      </c>
      <c r="B2063" t="s">
        <v>36</v>
      </c>
      <c r="C2063" t="s">
        <v>50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0.15981400000000001</v>
      </c>
      <c r="H2063">
        <v>0.15981400000000001</v>
      </c>
      <c r="I2063">
        <v>62.401899999999998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23026</v>
      </c>
      <c r="P2063" t="s">
        <v>60</v>
      </c>
      <c r="Q2063" t="s">
        <v>58</v>
      </c>
    </row>
    <row r="2064" spans="1:17" x14ac:dyDescent="0.25">
      <c r="A2064" t="s">
        <v>28</v>
      </c>
      <c r="B2064" t="s">
        <v>36</v>
      </c>
      <c r="C2064" t="s">
        <v>50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0.68397759999999996</v>
      </c>
      <c r="H2064">
        <v>0.68397759999999996</v>
      </c>
      <c r="I2064">
        <v>62.401899999999998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23026</v>
      </c>
      <c r="P2064" t="s">
        <v>60</v>
      </c>
      <c r="Q2064" t="s">
        <v>58</v>
      </c>
    </row>
    <row r="2065" spans="1:17" x14ac:dyDescent="0.25">
      <c r="A2065" t="s">
        <v>29</v>
      </c>
      <c r="B2065" t="s">
        <v>36</v>
      </c>
      <c r="C2065" t="s">
        <v>50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0.57004739999999998</v>
      </c>
      <c r="H2065">
        <v>0.57004730000000003</v>
      </c>
      <c r="I2065">
        <v>62.401899999999998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23026</v>
      </c>
      <c r="P2065" t="s">
        <v>60</v>
      </c>
      <c r="Q2065" t="s">
        <v>58</v>
      </c>
    </row>
    <row r="2066" spans="1:17" x14ac:dyDescent="0.25">
      <c r="A2066" t="s">
        <v>43</v>
      </c>
      <c r="B2066" t="s">
        <v>36</v>
      </c>
      <c r="C2066" t="s">
        <v>50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15.749269999999999</v>
      </c>
      <c r="H2066">
        <v>15.749269999999999</v>
      </c>
      <c r="I2066">
        <v>62.401899999999998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23026</v>
      </c>
      <c r="P2066" t="s">
        <v>60</v>
      </c>
      <c r="Q2066" t="s">
        <v>58</v>
      </c>
    </row>
    <row r="2067" spans="1:17" x14ac:dyDescent="0.25">
      <c r="A2067" t="s">
        <v>30</v>
      </c>
      <c r="B2067" t="s">
        <v>36</v>
      </c>
      <c r="C2067" t="s">
        <v>51</v>
      </c>
      <c r="D2067" t="s">
        <v>59</v>
      </c>
      <c r="E2067">
        <v>1</v>
      </c>
      <c r="F2067" t="str">
        <f t="shared" si="32"/>
        <v>Average Per Ton1-in-2May Monthly System Peak Day100% Cycling1</v>
      </c>
      <c r="G2067">
        <v>0.1004911</v>
      </c>
      <c r="H2067">
        <v>0.1004911</v>
      </c>
      <c r="I2067">
        <v>59.624000000000002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10695</v>
      </c>
      <c r="P2067" t="s">
        <v>60</v>
      </c>
      <c r="Q2067" t="s">
        <v>58</v>
      </c>
    </row>
    <row r="2068" spans="1:17" x14ac:dyDescent="0.25">
      <c r="A2068" t="s">
        <v>28</v>
      </c>
      <c r="B2068" t="s">
        <v>36</v>
      </c>
      <c r="C2068" t="s">
        <v>51</v>
      </c>
      <c r="D2068" t="s">
        <v>59</v>
      </c>
      <c r="E2068">
        <v>1</v>
      </c>
      <c r="F2068" t="str">
        <f t="shared" si="32"/>
        <v>Average Per Premise1-in-2May Monthly System Peak Day100% Cycling1</v>
      </c>
      <c r="G2068">
        <v>0.4503646</v>
      </c>
      <c r="H2068">
        <v>0.4503646</v>
      </c>
      <c r="I2068">
        <v>59.624000000000002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10695</v>
      </c>
      <c r="P2068" t="s">
        <v>60</v>
      </c>
      <c r="Q2068" t="s">
        <v>58</v>
      </c>
    </row>
    <row r="2069" spans="1:17" x14ac:dyDescent="0.25">
      <c r="A2069" t="s">
        <v>29</v>
      </c>
      <c r="B2069" t="s">
        <v>36</v>
      </c>
      <c r="C2069" t="s">
        <v>51</v>
      </c>
      <c r="D2069" t="s">
        <v>59</v>
      </c>
      <c r="E2069">
        <v>1</v>
      </c>
      <c r="F2069" t="str">
        <f t="shared" si="32"/>
        <v>Average Per Device1-in-2May Monthly System Peak Day100% Cycling1</v>
      </c>
      <c r="G2069">
        <v>0.36475950000000001</v>
      </c>
      <c r="H2069">
        <v>0.36475950000000001</v>
      </c>
      <c r="I2069">
        <v>59.624000000000002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10695</v>
      </c>
      <c r="P2069" t="s">
        <v>60</v>
      </c>
      <c r="Q2069" t="s">
        <v>58</v>
      </c>
    </row>
    <row r="2070" spans="1:17" x14ac:dyDescent="0.25">
      <c r="A2070" t="s">
        <v>43</v>
      </c>
      <c r="B2070" t="s">
        <v>36</v>
      </c>
      <c r="C2070" t="s">
        <v>51</v>
      </c>
      <c r="D2070" t="s">
        <v>59</v>
      </c>
      <c r="E2070">
        <v>1</v>
      </c>
      <c r="F2070" t="str">
        <f t="shared" si="32"/>
        <v>Aggregate1-in-2May Monthly System Peak Day100% Cycling1</v>
      </c>
      <c r="G2070">
        <v>4.816649</v>
      </c>
      <c r="H2070">
        <v>4.816649</v>
      </c>
      <c r="I2070">
        <v>59.624000000000002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10695</v>
      </c>
      <c r="P2070" t="s">
        <v>60</v>
      </c>
      <c r="Q2070" t="s">
        <v>58</v>
      </c>
    </row>
    <row r="2071" spans="1:17" x14ac:dyDescent="0.25">
      <c r="A2071" t="s">
        <v>30</v>
      </c>
      <c r="B2071" t="s">
        <v>36</v>
      </c>
      <c r="C2071" t="s">
        <v>51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0.1452582</v>
      </c>
      <c r="H2071">
        <v>0.14525830000000001</v>
      </c>
      <c r="I2071">
        <v>59.294600000000003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12331</v>
      </c>
      <c r="P2071" t="s">
        <v>60</v>
      </c>
      <c r="Q2071" t="s">
        <v>58</v>
      </c>
    </row>
    <row r="2072" spans="1:17" x14ac:dyDescent="0.25">
      <c r="A2072" t="s">
        <v>28</v>
      </c>
      <c r="B2072" t="s">
        <v>36</v>
      </c>
      <c r="C2072" t="s">
        <v>51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0.59625740000000005</v>
      </c>
      <c r="H2072">
        <v>0.59625740000000005</v>
      </c>
      <c r="I2072">
        <v>59.294600000000003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12331</v>
      </c>
      <c r="P2072" t="s">
        <v>60</v>
      </c>
      <c r="Q2072" t="s">
        <v>58</v>
      </c>
    </row>
    <row r="2073" spans="1:17" x14ac:dyDescent="0.25">
      <c r="A2073" t="s">
        <v>29</v>
      </c>
      <c r="B2073" t="s">
        <v>36</v>
      </c>
      <c r="C2073" t="s">
        <v>51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0.50977260000000002</v>
      </c>
      <c r="H2073">
        <v>0.50977260000000002</v>
      </c>
      <c r="I2073">
        <v>59.294600000000003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12331</v>
      </c>
      <c r="P2073" t="s">
        <v>60</v>
      </c>
      <c r="Q2073" t="s">
        <v>58</v>
      </c>
    </row>
    <row r="2074" spans="1:17" x14ac:dyDescent="0.25">
      <c r="A2074" t="s">
        <v>43</v>
      </c>
      <c r="B2074" t="s">
        <v>36</v>
      </c>
      <c r="C2074" t="s">
        <v>51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7.3524500000000002</v>
      </c>
      <c r="H2074">
        <v>7.3524500000000002</v>
      </c>
      <c r="I2074">
        <v>59.294600000000003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12331</v>
      </c>
      <c r="P2074" t="s">
        <v>60</v>
      </c>
      <c r="Q2074" t="s">
        <v>58</v>
      </c>
    </row>
    <row r="2075" spans="1:17" x14ac:dyDescent="0.25">
      <c r="A2075" t="s">
        <v>30</v>
      </c>
      <c r="B2075" t="s">
        <v>36</v>
      </c>
      <c r="C2075" t="s">
        <v>51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0.1244639</v>
      </c>
      <c r="H2075">
        <v>0.1244639</v>
      </c>
      <c r="I2075">
        <v>59.447600000000001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23026</v>
      </c>
      <c r="P2075" t="s">
        <v>60</v>
      </c>
      <c r="Q2075" t="s">
        <v>58</v>
      </c>
    </row>
    <row r="2076" spans="1:17" x14ac:dyDescent="0.25">
      <c r="A2076" t="s">
        <v>28</v>
      </c>
      <c r="B2076" t="s">
        <v>36</v>
      </c>
      <c r="C2076" t="s">
        <v>51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0.53268510000000002</v>
      </c>
      <c r="H2076">
        <v>0.53268510000000002</v>
      </c>
      <c r="I2076">
        <v>59.447600000000001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23026</v>
      </c>
      <c r="P2076" t="s">
        <v>60</v>
      </c>
      <c r="Q2076" t="s">
        <v>58</v>
      </c>
    </row>
    <row r="2077" spans="1:17" x14ac:dyDescent="0.25">
      <c r="A2077" t="s">
        <v>29</v>
      </c>
      <c r="B2077" t="s">
        <v>36</v>
      </c>
      <c r="C2077" t="s">
        <v>51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0.44395570000000001</v>
      </c>
      <c r="H2077">
        <v>0.44395570000000001</v>
      </c>
      <c r="I2077">
        <v>59.447600000000001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23026</v>
      </c>
      <c r="P2077" t="s">
        <v>60</v>
      </c>
      <c r="Q2077" t="s">
        <v>58</v>
      </c>
    </row>
    <row r="2078" spans="1:17" x14ac:dyDescent="0.25">
      <c r="A2078" t="s">
        <v>43</v>
      </c>
      <c r="B2078" t="s">
        <v>36</v>
      </c>
      <c r="C2078" t="s">
        <v>51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12.265610000000001</v>
      </c>
      <c r="H2078">
        <v>12.265610000000001</v>
      </c>
      <c r="I2078">
        <v>59.447600000000001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23026</v>
      </c>
      <c r="P2078" t="s">
        <v>60</v>
      </c>
      <c r="Q2078" t="s">
        <v>58</v>
      </c>
    </row>
    <row r="2079" spans="1:17" x14ac:dyDescent="0.25">
      <c r="A2079" t="s">
        <v>30</v>
      </c>
      <c r="B2079" t="s">
        <v>36</v>
      </c>
      <c r="C2079" t="s">
        <v>52</v>
      </c>
      <c r="D2079" t="s">
        <v>59</v>
      </c>
      <c r="E2079">
        <v>1</v>
      </c>
      <c r="F2079" t="str">
        <f t="shared" si="32"/>
        <v>Average Per Ton1-in-2October Monthly System Peak Day100% Cycling1</v>
      </c>
      <c r="G2079">
        <v>0.1251177</v>
      </c>
      <c r="H2079">
        <v>0.1251177</v>
      </c>
      <c r="I2079">
        <v>63.2958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10695</v>
      </c>
      <c r="P2079" t="s">
        <v>60</v>
      </c>
      <c r="Q2079" t="s">
        <v>58</v>
      </c>
    </row>
    <row r="2080" spans="1:17" x14ac:dyDescent="0.25">
      <c r="A2080" t="s">
        <v>28</v>
      </c>
      <c r="B2080" t="s">
        <v>36</v>
      </c>
      <c r="C2080" t="s">
        <v>52</v>
      </c>
      <c r="D2080" t="s">
        <v>59</v>
      </c>
      <c r="E2080">
        <v>1</v>
      </c>
      <c r="F2080" t="str">
        <f t="shared" si="32"/>
        <v>Average Per Premise1-in-2October Monthly System Peak Day100% Cycling1</v>
      </c>
      <c r="G2080">
        <v>0.56073200000000001</v>
      </c>
      <c r="H2080">
        <v>0.56073200000000001</v>
      </c>
      <c r="I2080">
        <v>63.2958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10695</v>
      </c>
      <c r="P2080" t="s">
        <v>60</v>
      </c>
      <c r="Q2080" t="s">
        <v>58</v>
      </c>
    </row>
    <row r="2081" spans="1:17" x14ac:dyDescent="0.25">
      <c r="A2081" t="s">
        <v>29</v>
      </c>
      <c r="B2081" t="s">
        <v>36</v>
      </c>
      <c r="C2081" t="s">
        <v>52</v>
      </c>
      <c r="D2081" t="s">
        <v>59</v>
      </c>
      <c r="E2081">
        <v>1</v>
      </c>
      <c r="F2081" t="str">
        <f t="shared" si="32"/>
        <v>Average Per Device1-in-2October Monthly System Peak Day100% Cycling1</v>
      </c>
      <c r="G2081">
        <v>0.4541483</v>
      </c>
      <c r="H2081">
        <v>0.4541483</v>
      </c>
      <c r="I2081">
        <v>63.2958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10695</v>
      </c>
      <c r="P2081" t="s">
        <v>60</v>
      </c>
      <c r="Q2081" t="s">
        <v>58</v>
      </c>
    </row>
    <row r="2082" spans="1:17" x14ac:dyDescent="0.25">
      <c r="A2082" t="s">
        <v>43</v>
      </c>
      <c r="B2082" t="s">
        <v>36</v>
      </c>
      <c r="C2082" t="s">
        <v>52</v>
      </c>
      <c r="D2082" t="s">
        <v>59</v>
      </c>
      <c r="E2082">
        <v>1</v>
      </c>
      <c r="F2082" t="str">
        <f t="shared" si="32"/>
        <v>Aggregate1-in-2October Monthly System Peak Day100% Cycling1</v>
      </c>
      <c r="G2082">
        <v>5.9970290000000004</v>
      </c>
      <c r="H2082">
        <v>5.9970290000000004</v>
      </c>
      <c r="I2082">
        <v>63.2958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10695</v>
      </c>
      <c r="P2082" t="s">
        <v>60</v>
      </c>
      <c r="Q2082" t="s">
        <v>58</v>
      </c>
    </row>
    <row r="2083" spans="1:17" x14ac:dyDescent="0.25">
      <c r="A2083" t="s">
        <v>30</v>
      </c>
      <c r="B2083" t="s">
        <v>36</v>
      </c>
      <c r="C2083" t="s">
        <v>52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0.1728431</v>
      </c>
      <c r="H2083">
        <v>0.1728431</v>
      </c>
      <c r="I2083">
        <v>62.875700000000002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12331</v>
      </c>
      <c r="P2083" t="s">
        <v>60</v>
      </c>
      <c r="Q2083" t="s">
        <v>58</v>
      </c>
    </row>
    <row r="2084" spans="1:17" x14ac:dyDescent="0.25">
      <c r="A2084" t="s">
        <v>28</v>
      </c>
      <c r="B2084" t="s">
        <v>36</v>
      </c>
      <c r="C2084" t="s">
        <v>52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0.7094878</v>
      </c>
      <c r="H2084">
        <v>0.7094878</v>
      </c>
      <c r="I2084">
        <v>62.875700000000002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12331</v>
      </c>
      <c r="P2084" t="s">
        <v>60</v>
      </c>
      <c r="Q2084" t="s">
        <v>58</v>
      </c>
    </row>
    <row r="2085" spans="1:17" x14ac:dyDescent="0.25">
      <c r="A2085" t="s">
        <v>29</v>
      </c>
      <c r="B2085" t="s">
        <v>36</v>
      </c>
      <c r="C2085" t="s">
        <v>52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0.60657930000000004</v>
      </c>
      <c r="H2085">
        <v>0.60657930000000004</v>
      </c>
      <c r="I2085">
        <v>62.875700000000002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12331</v>
      </c>
      <c r="P2085" t="s">
        <v>60</v>
      </c>
      <c r="Q2085" t="s">
        <v>58</v>
      </c>
    </row>
    <row r="2086" spans="1:17" x14ac:dyDescent="0.25">
      <c r="A2086" t="s">
        <v>43</v>
      </c>
      <c r="B2086" t="s">
        <v>36</v>
      </c>
      <c r="C2086" t="s">
        <v>52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8.7486940000000004</v>
      </c>
      <c r="H2086">
        <v>8.7486940000000004</v>
      </c>
      <c r="I2086">
        <v>62.875700000000002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12331</v>
      </c>
      <c r="P2086" t="s">
        <v>60</v>
      </c>
      <c r="Q2086" t="s">
        <v>58</v>
      </c>
    </row>
    <row r="2087" spans="1:17" x14ac:dyDescent="0.25">
      <c r="A2087" t="s">
        <v>30</v>
      </c>
      <c r="B2087" t="s">
        <v>36</v>
      </c>
      <c r="C2087" t="s">
        <v>52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0.15067459999999999</v>
      </c>
      <c r="H2087">
        <v>0.15067459999999999</v>
      </c>
      <c r="I2087">
        <v>63.070799999999998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23026</v>
      </c>
      <c r="P2087" t="s">
        <v>60</v>
      </c>
      <c r="Q2087" t="s">
        <v>58</v>
      </c>
    </row>
    <row r="2088" spans="1:17" x14ac:dyDescent="0.25">
      <c r="A2088" t="s">
        <v>28</v>
      </c>
      <c r="B2088" t="s">
        <v>36</v>
      </c>
      <c r="C2088" t="s">
        <v>52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0.64486259999999995</v>
      </c>
      <c r="H2088">
        <v>0.64486270000000001</v>
      </c>
      <c r="I2088">
        <v>63.070799999999998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23026</v>
      </c>
      <c r="P2088" t="s">
        <v>60</v>
      </c>
      <c r="Q2088" t="s">
        <v>58</v>
      </c>
    </row>
    <row r="2089" spans="1:17" x14ac:dyDescent="0.25">
      <c r="A2089" t="s">
        <v>29</v>
      </c>
      <c r="B2089" t="s">
        <v>36</v>
      </c>
      <c r="C2089" t="s">
        <v>52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0.53744780000000003</v>
      </c>
      <c r="H2089">
        <v>0.53744780000000003</v>
      </c>
      <c r="I2089">
        <v>63.070799999999998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23026</v>
      </c>
      <c r="P2089" t="s">
        <v>60</v>
      </c>
      <c r="Q2089" t="s">
        <v>58</v>
      </c>
    </row>
    <row r="2090" spans="1:17" x14ac:dyDescent="0.25">
      <c r="A2090" t="s">
        <v>43</v>
      </c>
      <c r="B2090" t="s">
        <v>36</v>
      </c>
      <c r="C2090" t="s">
        <v>52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14.848610000000001</v>
      </c>
      <c r="H2090">
        <v>14.848610000000001</v>
      </c>
      <c r="I2090">
        <v>63.070799999999998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23026</v>
      </c>
      <c r="P2090" t="s">
        <v>60</v>
      </c>
      <c r="Q2090" t="s">
        <v>58</v>
      </c>
    </row>
    <row r="2091" spans="1:17" x14ac:dyDescent="0.25">
      <c r="A2091" t="s">
        <v>30</v>
      </c>
      <c r="B2091" t="s">
        <v>36</v>
      </c>
      <c r="C2091" t="s">
        <v>53</v>
      </c>
      <c r="D2091" t="s">
        <v>59</v>
      </c>
      <c r="E2091">
        <v>1</v>
      </c>
      <c r="F2091" t="str">
        <f t="shared" si="32"/>
        <v>Average Per Ton1-in-2September Monthly System Peak Day100% Cycling1</v>
      </c>
      <c r="G2091">
        <v>0.20023969999999999</v>
      </c>
      <c r="H2091">
        <v>0.20023969999999999</v>
      </c>
      <c r="I2091">
        <v>69.871700000000004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10695</v>
      </c>
      <c r="P2091" t="s">
        <v>60</v>
      </c>
      <c r="Q2091" t="s">
        <v>58</v>
      </c>
    </row>
    <row r="2092" spans="1:17" x14ac:dyDescent="0.25">
      <c r="A2092" t="s">
        <v>28</v>
      </c>
      <c r="B2092" t="s">
        <v>36</v>
      </c>
      <c r="C2092" t="s">
        <v>53</v>
      </c>
      <c r="D2092" t="s">
        <v>59</v>
      </c>
      <c r="E2092">
        <v>1</v>
      </c>
      <c r="F2092" t="str">
        <f t="shared" si="32"/>
        <v>Average Per Premise1-in-2September Monthly System Peak Day100% Cycling1</v>
      </c>
      <c r="G2092">
        <v>0.89740160000000002</v>
      </c>
      <c r="H2092">
        <v>0.89740160000000002</v>
      </c>
      <c r="I2092">
        <v>69.871700000000004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10695</v>
      </c>
      <c r="P2092" t="s">
        <v>60</v>
      </c>
      <c r="Q2092" t="s">
        <v>58</v>
      </c>
    </row>
    <row r="2093" spans="1:17" x14ac:dyDescent="0.25">
      <c r="A2093" t="s">
        <v>29</v>
      </c>
      <c r="B2093" t="s">
        <v>36</v>
      </c>
      <c r="C2093" t="s">
        <v>53</v>
      </c>
      <c r="D2093" t="s">
        <v>59</v>
      </c>
      <c r="E2093">
        <v>1</v>
      </c>
      <c r="F2093" t="str">
        <f t="shared" si="32"/>
        <v>Average Per Device1-in-2September Monthly System Peak Day100% Cycling1</v>
      </c>
      <c r="G2093">
        <v>0.72682389999999997</v>
      </c>
      <c r="H2093">
        <v>0.72682400000000003</v>
      </c>
      <c r="I2093">
        <v>69.871700000000004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10695</v>
      </c>
      <c r="P2093" t="s">
        <v>60</v>
      </c>
      <c r="Q2093" t="s">
        <v>58</v>
      </c>
    </row>
    <row r="2094" spans="1:17" x14ac:dyDescent="0.25">
      <c r="A2094" t="s">
        <v>43</v>
      </c>
      <c r="B2094" t="s">
        <v>36</v>
      </c>
      <c r="C2094" t="s">
        <v>53</v>
      </c>
      <c r="D2094" t="s">
        <v>59</v>
      </c>
      <c r="E2094">
        <v>1</v>
      </c>
      <c r="F2094" t="str">
        <f t="shared" si="32"/>
        <v>Aggregate1-in-2September Monthly System Peak Day100% Cycling1</v>
      </c>
      <c r="G2094">
        <v>9.5977099999999993</v>
      </c>
      <c r="H2094">
        <v>9.5977099999999993</v>
      </c>
      <c r="I2094">
        <v>69.871700000000004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10695</v>
      </c>
      <c r="P2094" t="s">
        <v>60</v>
      </c>
      <c r="Q2094" t="s">
        <v>58</v>
      </c>
    </row>
    <row r="2095" spans="1:17" x14ac:dyDescent="0.25">
      <c r="A2095" t="s">
        <v>30</v>
      </c>
      <c r="B2095" t="s">
        <v>36</v>
      </c>
      <c r="C2095" t="s">
        <v>53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0.26811740000000001</v>
      </c>
      <c r="H2095">
        <v>0.26811740000000001</v>
      </c>
      <c r="I2095">
        <v>69.543499999999995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12331</v>
      </c>
      <c r="P2095" t="s">
        <v>60</v>
      </c>
      <c r="Q2095" t="s">
        <v>58</v>
      </c>
    </row>
    <row r="2096" spans="1:17" x14ac:dyDescent="0.25">
      <c r="A2096" t="s">
        <v>28</v>
      </c>
      <c r="B2096" t="s">
        <v>36</v>
      </c>
      <c r="C2096" t="s">
        <v>53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1.100571</v>
      </c>
      <c r="H2096">
        <v>1.100571</v>
      </c>
      <c r="I2096">
        <v>69.543499999999995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12331</v>
      </c>
      <c r="P2096" t="s">
        <v>60</v>
      </c>
      <c r="Q2096" t="s">
        <v>58</v>
      </c>
    </row>
    <row r="2097" spans="1:17" x14ac:dyDescent="0.25">
      <c r="A2097" t="s">
        <v>29</v>
      </c>
      <c r="B2097" t="s">
        <v>36</v>
      </c>
      <c r="C2097" t="s">
        <v>53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0.94093729999999998</v>
      </c>
      <c r="H2097">
        <v>0.94093729999999998</v>
      </c>
      <c r="I2097">
        <v>69.543499999999995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12331</v>
      </c>
      <c r="P2097" t="s">
        <v>60</v>
      </c>
      <c r="Q2097" t="s">
        <v>58</v>
      </c>
    </row>
    <row r="2098" spans="1:17" x14ac:dyDescent="0.25">
      <c r="A2098" t="s">
        <v>43</v>
      </c>
      <c r="B2098" t="s">
        <v>36</v>
      </c>
      <c r="C2098" t="s">
        <v>53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13.57114</v>
      </c>
      <c r="H2098">
        <v>13.57114</v>
      </c>
      <c r="I2098">
        <v>69.543499999999995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12331</v>
      </c>
      <c r="P2098" t="s">
        <v>60</v>
      </c>
      <c r="Q2098" t="s">
        <v>58</v>
      </c>
    </row>
    <row r="2099" spans="1:17" x14ac:dyDescent="0.25">
      <c r="A2099" t="s">
        <v>30</v>
      </c>
      <c r="B2099" t="s">
        <v>36</v>
      </c>
      <c r="C2099" t="s">
        <v>53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0.2365882</v>
      </c>
      <c r="H2099">
        <v>0.2365882</v>
      </c>
      <c r="I2099">
        <v>69.695999999999998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23026</v>
      </c>
      <c r="P2099" t="s">
        <v>60</v>
      </c>
      <c r="Q2099" t="s">
        <v>58</v>
      </c>
    </row>
    <row r="2100" spans="1:17" x14ac:dyDescent="0.25">
      <c r="A2100" t="s">
        <v>28</v>
      </c>
      <c r="B2100" t="s">
        <v>36</v>
      </c>
      <c r="C2100" t="s">
        <v>53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1.012559</v>
      </c>
      <c r="H2100">
        <v>1.012559</v>
      </c>
      <c r="I2100">
        <v>69.695999999999998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23026</v>
      </c>
      <c r="P2100" t="s">
        <v>60</v>
      </c>
      <c r="Q2100" t="s">
        <v>58</v>
      </c>
    </row>
    <row r="2101" spans="1:17" x14ac:dyDescent="0.25">
      <c r="A2101" t="s">
        <v>29</v>
      </c>
      <c r="B2101" t="s">
        <v>36</v>
      </c>
      <c r="C2101" t="s">
        <v>53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0.84389670000000006</v>
      </c>
      <c r="H2101">
        <v>0.84389670000000006</v>
      </c>
      <c r="I2101">
        <v>69.695999999999998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23026</v>
      </c>
      <c r="P2101" t="s">
        <v>60</v>
      </c>
      <c r="Q2101" t="s">
        <v>58</v>
      </c>
    </row>
    <row r="2102" spans="1:17" x14ac:dyDescent="0.25">
      <c r="A2102" t="s">
        <v>43</v>
      </c>
      <c r="B2102" t="s">
        <v>36</v>
      </c>
      <c r="C2102" t="s">
        <v>53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23.315180000000002</v>
      </c>
      <c r="H2102">
        <v>23.315180000000002</v>
      </c>
      <c r="I2102">
        <v>69.695999999999998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23026</v>
      </c>
      <c r="P2102" t="s">
        <v>60</v>
      </c>
      <c r="Q2102" t="s">
        <v>58</v>
      </c>
    </row>
    <row r="2103" spans="1:17" x14ac:dyDescent="0.25">
      <c r="A2103" t="s">
        <v>30</v>
      </c>
      <c r="B2103" t="s">
        <v>36</v>
      </c>
      <c r="C2103" t="s">
        <v>48</v>
      </c>
      <c r="D2103" t="s">
        <v>59</v>
      </c>
      <c r="E2103">
        <v>2</v>
      </c>
      <c r="F2103" t="str">
        <f t="shared" si="32"/>
        <v>Average Per Ton1-in-2August Monthly System Peak Day100% Cycling2</v>
      </c>
      <c r="G2103">
        <v>0.1678694</v>
      </c>
      <c r="H2103">
        <v>0.1678694</v>
      </c>
      <c r="I2103">
        <v>69.452200000000005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10695</v>
      </c>
      <c r="P2103" t="s">
        <v>60</v>
      </c>
      <c r="Q2103" t="s">
        <v>58</v>
      </c>
    </row>
    <row r="2104" spans="1:17" x14ac:dyDescent="0.25">
      <c r="A2104" t="s">
        <v>28</v>
      </c>
      <c r="B2104" t="s">
        <v>36</v>
      </c>
      <c r="C2104" t="s">
        <v>48</v>
      </c>
      <c r="D2104" t="s">
        <v>59</v>
      </c>
      <c r="E2104">
        <v>2</v>
      </c>
      <c r="F2104" t="str">
        <f t="shared" si="32"/>
        <v>Average Per Premise1-in-2August Monthly System Peak Day100% Cycling2</v>
      </c>
      <c r="G2104">
        <v>0.75232960000000004</v>
      </c>
      <c r="H2104">
        <v>0.75232949999999998</v>
      </c>
      <c r="I2104">
        <v>69.452200000000005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10695</v>
      </c>
      <c r="P2104" t="s">
        <v>60</v>
      </c>
      <c r="Q2104" t="s">
        <v>58</v>
      </c>
    </row>
    <row r="2105" spans="1:17" x14ac:dyDescent="0.25">
      <c r="A2105" t="s">
        <v>29</v>
      </c>
      <c r="B2105" t="s">
        <v>36</v>
      </c>
      <c r="C2105" t="s">
        <v>48</v>
      </c>
      <c r="D2105" t="s">
        <v>59</v>
      </c>
      <c r="E2105">
        <v>2</v>
      </c>
      <c r="F2105" t="str">
        <f t="shared" si="32"/>
        <v>Average Per Device1-in-2August Monthly System Peak Day100% Cycling2</v>
      </c>
      <c r="G2105">
        <v>0.60932710000000001</v>
      </c>
      <c r="H2105">
        <v>0.60932710000000001</v>
      </c>
      <c r="I2105">
        <v>69.452200000000005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10695</v>
      </c>
      <c r="P2105" t="s">
        <v>60</v>
      </c>
      <c r="Q2105" t="s">
        <v>58</v>
      </c>
    </row>
    <row r="2106" spans="1:17" x14ac:dyDescent="0.25">
      <c r="A2106" t="s">
        <v>43</v>
      </c>
      <c r="B2106" t="s">
        <v>36</v>
      </c>
      <c r="C2106" t="s">
        <v>48</v>
      </c>
      <c r="D2106" t="s">
        <v>59</v>
      </c>
      <c r="E2106">
        <v>2</v>
      </c>
      <c r="F2106" t="str">
        <f t="shared" si="32"/>
        <v>Aggregate1-in-2August Monthly System Peak Day100% Cycling2</v>
      </c>
      <c r="G2106">
        <v>8.0461650000000002</v>
      </c>
      <c r="H2106">
        <v>8.0461639999999992</v>
      </c>
      <c r="I2106">
        <v>69.452200000000005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10695</v>
      </c>
      <c r="P2106" t="s">
        <v>60</v>
      </c>
      <c r="Q2106" t="s">
        <v>58</v>
      </c>
    </row>
    <row r="2107" spans="1:17" x14ac:dyDescent="0.25">
      <c r="A2107" t="s">
        <v>30</v>
      </c>
      <c r="B2107" t="s">
        <v>36</v>
      </c>
      <c r="C2107" t="s">
        <v>48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0.22562209999999999</v>
      </c>
      <c r="H2107">
        <v>0.22562209999999999</v>
      </c>
      <c r="I2107">
        <v>69.213499999999996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12331</v>
      </c>
      <c r="P2107" t="s">
        <v>60</v>
      </c>
      <c r="Q2107" t="s">
        <v>58</v>
      </c>
    </row>
    <row r="2108" spans="1:17" x14ac:dyDescent="0.25">
      <c r="A2108" t="s">
        <v>28</v>
      </c>
      <c r="B2108" t="s">
        <v>36</v>
      </c>
      <c r="C2108" t="s">
        <v>48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0.92613579999999995</v>
      </c>
      <c r="H2108">
        <v>0.92613579999999995</v>
      </c>
      <c r="I2108">
        <v>69.213499999999996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12331</v>
      </c>
      <c r="P2108" t="s">
        <v>60</v>
      </c>
      <c r="Q2108" t="s">
        <v>58</v>
      </c>
    </row>
    <row r="2109" spans="1:17" x14ac:dyDescent="0.25">
      <c r="A2109" t="s">
        <v>29</v>
      </c>
      <c r="B2109" t="s">
        <v>36</v>
      </c>
      <c r="C2109" t="s">
        <v>48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0.79180340000000005</v>
      </c>
      <c r="H2109">
        <v>0.79180340000000005</v>
      </c>
      <c r="I2109">
        <v>69.213499999999996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12331</v>
      </c>
      <c r="P2109" t="s">
        <v>60</v>
      </c>
      <c r="Q2109" t="s">
        <v>58</v>
      </c>
    </row>
    <row r="2110" spans="1:17" x14ac:dyDescent="0.25">
      <c r="A2110" t="s">
        <v>43</v>
      </c>
      <c r="B2110" t="s">
        <v>36</v>
      </c>
      <c r="C2110" t="s">
        <v>48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11.42018</v>
      </c>
      <c r="H2110">
        <v>11.42018</v>
      </c>
      <c r="I2110">
        <v>69.213499999999996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12331</v>
      </c>
      <c r="P2110" t="s">
        <v>60</v>
      </c>
      <c r="Q2110" t="s">
        <v>58</v>
      </c>
    </row>
    <row r="2111" spans="1:17" x14ac:dyDescent="0.25">
      <c r="A2111" t="s">
        <v>30</v>
      </c>
      <c r="B2111" t="s">
        <v>36</v>
      </c>
      <c r="C2111" t="s">
        <v>48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0.198796</v>
      </c>
      <c r="H2111">
        <v>0.198796</v>
      </c>
      <c r="I2111">
        <v>69.324299999999994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23026</v>
      </c>
      <c r="P2111" t="s">
        <v>60</v>
      </c>
      <c r="Q2111" t="s">
        <v>58</v>
      </c>
    </row>
    <row r="2112" spans="1:17" x14ac:dyDescent="0.25">
      <c r="A2112" t="s">
        <v>28</v>
      </c>
      <c r="B2112" t="s">
        <v>36</v>
      </c>
      <c r="C2112" t="s">
        <v>48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0.85081419999999996</v>
      </c>
      <c r="H2112">
        <v>0.85081419999999996</v>
      </c>
      <c r="I2112">
        <v>69.324299999999994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23026</v>
      </c>
      <c r="P2112" t="s">
        <v>60</v>
      </c>
      <c r="Q2112" t="s">
        <v>58</v>
      </c>
    </row>
    <row r="2113" spans="1:17" x14ac:dyDescent="0.25">
      <c r="A2113" t="s">
        <v>29</v>
      </c>
      <c r="B2113" t="s">
        <v>36</v>
      </c>
      <c r="C2113" t="s">
        <v>48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0.70909390000000005</v>
      </c>
      <c r="H2113">
        <v>0.70909390000000005</v>
      </c>
      <c r="I2113">
        <v>69.324299999999994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23026</v>
      </c>
      <c r="P2113" t="s">
        <v>60</v>
      </c>
      <c r="Q2113" t="s">
        <v>58</v>
      </c>
    </row>
    <row r="2114" spans="1:17" x14ac:dyDescent="0.25">
      <c r="A2114" t="s">
        <v>43</v>
      </c>
      <c r="B2114" t="s">
        <v>36</v>
      </c>
      <c r="C2114" t="s">
        <v>48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19.59085</v>
      </c>
      <c r="H2114">
        <v>19.59085</v>
      </c>
      <c r="I2114">
        <v>69.324299999999994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23026</v>
      </c>
      <c r="P2114" t="s">
        <v>60</v>
      </c>
      <c r="Q2114" t="s">
        <v>58</v>
      </c>
    </row>
    <row r="2115" spans="1:17" x14ac:dyDescent="0.25">
      <c r="A2115" t="s">
        <v>30</v>
      </c>
      <c r="B2115" t="s">
        <v>36</v>
      </c>
      <c r="C2115" t="s">
        <v>37</v>
      </c>
      <c r="D2115" t="s">
        <v>59</v>
      </c>
      <c r="E2115">
        <v>2</v>
      </c>
      <c r="F2115" t="str">
        <f t="shared" ref="F2115:F2178" si="33">CONCATENATE(A2115,B2115,C2115,D2115,E2115)</f>
        <v>Average Per Ton1-in-2August Typical Event Day100% Cycling2</v>
      </c>
      <c r="G2115">
        <v>0.14717359999999999</v>
      </c>
      <c r="H2115">
        <v>0.14717359999999999</v>
      </c>
      <c r="I2115">
        <v>66.907700000000006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10695</v>
      </c>
      <c r="P2115" t="s">
        <v>60</v>
      </c>
      <c r="Q2115" t="s">
        <v>58</v>
      </c>
    </row>
    <row r="2116" spans="1:17" x14ac:dyDescent="0.25">
      <c r="A2116" t="s">
        <v>28</v>
      </c>
      <c r="B2116" t="s">
        <v>36</v>
      </c>
      <c r="C2116" t="s">
        <v>37</v>
      </c>
      <c r="D2116" t="s">
        <v>59</v>
      </c>
      <c r="E2116">
        <v>2</v>
      </c>
      <c r="F2116" t="str">
        <f t="shared" si="33"/>
        <v>Average Per Premise1-in-2August Typical Event Day100% Cycling2</v>
      </c>
      <c r="G2116">
        <v>0.65957840000000001</v>
      </c>
      <c r="H2116">
        <v>0.65957840000000001</v>
      </c>
      <c r="I2116">
        <v>66.907700000000006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10695</v>
      </c>
      <c r="P2116" t="s">
        <v>60</v>
      </c>
      <c r="Q2116" t="s">
        <v>58</v>
      </c>
    </row>
    <row r="2117" spans="1:17" x14ac:dyDescent="0.25">
      <c r="A2117" t="s">
        <v>29</v>
      </c>
      <c r="B2117" t="s">
        <v>36</v>
      </c>
      <c r="C2117" t="s">
        <v>37</v>
      </c>
      <c r="D2117" t="s">
        <v>59</v>
      </c>
      <c r="E2117">
        <v>2</v>
      </c>
      <c r="F2117" t="str">
        <f t="shared" si="33"/>
        <v>Average Per Device1-in-2August Typical Event Day100% Cycling2</v>
      </c>
      <c r="G2117">
        <v>0.53420610000000002</v>
      </c>
      <c r="H2117">
        <v>0.53420610000000002</v>
      </c>
      <c r="I2117">
        <v>66.907700000000006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10695</v>
      </c>
      <c r="P2117" t="s">
        <v>60</v>
      </c>
      <c r="Q2117" t="s">
        <v>58</v>
      </c>
    </row>
    <row r="2118" spans="1:17" x14ac:dyDescent="0.25">
      <c r="A2118" t="s">
        <v>43</v>
      </c>
      <c r="B2118" t="s">
        <v>36</v>
      </c>
      <c r="C2118" t="s">
        <v>37</v>
      </c>
      <c r="D2118" t="s">
        <v>59</v>
      </c>
      <c r="E2118">
        <v>2</v>
      </c>
      <c r="F2118" t="str">
        <f t="shared" si="33"/>
        <v>Aggregate1-in-2August Typical Event Day100% Cycling2</v>
      </c>
      <c r="G2118">
        <v>7.0541910000000003</v>
      </c>
      <c r="H2118">
        <v>7.0541910000000003</v>
      </c>
      <c r="I2118">
        <v>66.907700000000006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10695</v>
      </c>
      <c r="P2118" t="s">
        <v>60</v>
      </c>
      <c r="Q2118" t="s">
        <v>58</v>
      </c>
    </row>
    <row r="2119" spans="1:17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0.1999264</v>
      </c>
      <c r="H2119">
        <v>0.1999264</v>
      </c>
      <c r="I2119">
        <v>66.593500000000006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12331</v>
      </c>
      <c r="P2119" t="s">
        <v>60</v>
      </c>
      <c r="Q2119" t="s">
        <v>58</v>
      </c>
    </row>
    <row r="2120" spans="1:17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0.82065969999999999</v>
      </c>
      <c r="H2120">
        <v>0.82065969999999999</v>
      </c>
      <c r="I2120">
        <v>66.593500000000006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12331</v>
      </c>
      <c r="P2120" t="s">
        <v>60</v>
      </c>
      <c r="Q2120" t="s">
        <v>58</v>
      </c>
    </row>
    <row r="2121" spans="1:17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0.70162610000000003</v>
      </c>
      <c r="H2121">
        <v>0.70162610000000003</v>
      </c>
      <c r="I2121">
        <v>66.593500000000006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12331</v>
      </c>
      <c r="P2121" t="s">
        <v>60</v>
      </c>
      <c r="Q2121" t="s">
        <v>58</v>
      </c>
    </row>
    <row r="2122" spans="1:17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10.11955</v>
      </c>
      <c r="H2122">
        <v>10.11955</v>
      </c>
      <c r="I2122">
        <v>66.593500000000006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12331</v>
      </c>
      <c r="P2122" t="s">
        <v>60</v>
      </c>
      <c r="Q2122" t="s">
        <v>58</v>
      </c>
    </row>
    <row r="2123" spans="1:17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0.17542269999999999</v>
      </c>
      <c r="H2123">
        <v>0.17542269999999999</v>
      </c>
      <c r="I2123">
        <v>66.739400000000003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23026</v>
      </c>
      <c r="P2123" t="s">
        <v>60</v>
      </c>
      <c r="Q2123" t="s">
        <v>58</v>
      </c>
    </row>
    <row r="2124" spans="1:17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0.75078040000000001</v>
      </c>
      <c r="H2124">
        <v>0.75078040000000001</v>
      </c>
      <c r="I2124">
        <v>66.739400000000003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23026</v>
      </c>
      <c r="P2124" t="s">
        <v>60</v>
      </c>
      <c r="Q2124" t="s">
        <v>58</v>
      </c>
    </row>
    <row r="2125" spans="1:17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0.62572280000000002</v>
      </c>
      <c r="H2125">
        <v>0.62572280000000002</v>
      </c>
      <c r="I2125">
        <v>66.739400000000003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23026</v>
      </c>
      <c r="P2125" t="s">
        <v>60</v>
      </c>
      <c r="Q2125" t="s">
        <v>58</v>
      </c>
    </row>
    <row r="2126" spans="1:17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17.287469999999999</v>
      </c>
      <c r="H2126">
        <v>17.287469999999999</v>
      </c>
      <c r="I2126">
        <v>66.739400000000003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23026</v>
      </c>
      <c r="P2126" t="s">
        <v>60</v>
      </c>
      <c r="Q2126" t="s">
        <v>58</v>
      </c>
    </row>
    <row r="2127" spans="1:17" x14ac:dyDescent="0.25">
      <c r="A2127" t="s">
        <v>30</v>
      </c>
      <c r="B2127" t="s">
        <v>36</v>
      </c>
      <c r="C2127" t="s">
        <v>49</v>
      </c>
      <c r="D2127" t="s">
        <v>59</v>
      </c>
      <c r="E2127">
        <v>2</v>
      </c>
      <c r="F2127" t="str">
        <f t="shared" si="33"/>
        <v>Average Per Ton1-in-2July Monthly System Peak Day100% Cycling2</v>
      </c>
      <c r="G2127">
        <v>0.13365450000000001</v>
      </c>
      <c r="H2127">
        <v>0.13365460000000001</v>
      </c>
      <c r="I2127">
        <v>66.728300000000004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10695</v>
      </c>
      <c r="P2127" t="s">
        <v>60</v>
      </c>
      <c r="Q2127" t="s">
        <v>58</v>
      </c>
    </row>
    <row r="2128" spans="1:17" x14ac:dyDescent="0.25">
      <c r="A2128" t="s">
        <v>28</v>
      </c>
      <c r="B2128" t="s">
        <v>36</v>
      </c>
      <c r="C2128" t="s">
        <v>49</v>
      </c>
      <c r="D2128" t="s">
        <v>59</v>
      </c>
      <c r="E2128">
        <v>2</v>
      </c>
      <c r="F2128" t="str">
        <f t="shared" si="33"/>
        <v>Average Per Premise1-in-2July Monthly System Peak Day100% Cycling2</v>
      </c>
      <c r="G2128">
        <v>0.5989911</v>
      </c>
      <c r="H2128">
        <v>0.5989911</v>
      </c>
      <c r="I2128">
        <v>66.728300000000004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10695</v>
      </c>
      <c r="P2128" t="s">
        <v>60</v>
      </c>
      <c r="Q2128" t="s">
        <v>58</v>
      </c>
    </row>
    <row r="2129" spans="1:17" x14ac:dyDescent="0.25">
      <c r="A2129" t="s">
        <v>29</v>
      </c>
      <c r="B2129" t="s">
        <v>36</v>
      </c>
      <c r="C2129" t="s">
        <v>49</v>
      </c>
      <c r="D2129" t="s">
        <v>59</v>
      </c>
      <c r="E2129">
        <v>2</v>
      </c>
      <c r="F2129" t="str">
        <f t="shared" si="33"/>
        <v>Average Per Device1-in-2July Monthly System Peak Day100% Cycling2</v>
      </c>
      <c r="G2129">
        <v>0.48513519999999999</v>
      </c>
      <c r="H2129">
        <v>0.48513519999999999</v>
      </c>
      <c r="I2129">
        <v>66.728300000000004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10695</v>
      </c>
      <c r="P2129" t="s">
        <v>60</v>
      </c>
      <c r="Q2129" t="s">
        <v>58</v>
      </c>
    </row>
    <row r="2130" spans="1:17" x14ac:dyDescent="0.25">
      <c r="A2130" t="s">
        <v>43</v>
      </c>
      <c r="B2130" t="s">
        <v>36</v>
      </c>
      <c r="C2130" t="s">
        <v>49</v>
      </c>
      <c r="D2130" t="s">
        <v>59</v>
      </c>
      <c r="E2130">
        <v>2</v>
      </c>
      <c r="F2130" t="str">
        <f t="shared" si="33"/>
        <v>Aggregate1-in-2July Monthly System Peak Day100% Cycling2</v>
      </c>
      <c r="G2130">
        <v>6.4062099999999997</v>
      </c>
      <c r="H2130">
        <v>6.4062099999999997</v>
      </c>
      <c r="I2130">
        <v>66.728300000000004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10695</v>
      </c>
      <c r="P2130" t="s">
        <v>60</v>
      </c>
      <c r="Q2130" t="s">
        <v>58</v>
      </c>
    </row>
    <row r="2131" spans="1:17" x14ac:dyDescent="0.25">
      <c r="A2131" t="s">
        <v>30</v>
      </c>
      <c r="B2131" t="s">
        <v>36</v>
      </c>
      <c r="C2131" t="s">
        <v>49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0.18247250000000001</v>
      </c>
      <c r="H2131">
        <v>0.18247250000000001</v>
      </c>
      <c r="I2131">
        <v>66.607799999999997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12331</v>
      </c>
      <c r="P2131" t="s">
        <v>60</v>
      </c>
      <c r="Q2131" t="s">
        <v>58</v>
      </c>
    </row>
    <row r="2132" spans="1:17" x14ac:dyDescent="0.25">
      <c r="A2132" t="s">
        <v>28</v>
      </c>
      <c r="B2132" t="s">
        <v>36</v>
      </c>
      <c r="C2132" t="s">
        <v>49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0.74901470000000003</v>
      </c>
      <c r="H2132">
        <v>0.74901470000000003</v>
      </c>
      <c r="I2132">
        <v>66.607799999999997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12331</v>
      </c>
      <c r="P2132" t="s">
        <v>60</v>
      </c>
      <c r="Q2132" t="s">
        <v>58</v>
      </c>
    </row>
    <row r="2133" spans="1:17" x14ac:dyDescent="0.25">
      <c r="A2133" t="s">
        <v>29</v>
      </c>
      <c r="B2133" t="s">
        <v>36</v>
      </c>
      <c r="C2133" t="s">
        <v>49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0.64037299999999997</v>
      </c>
      <c r="H2133">
        <v>0.64037299999999997</v>
      </c>
      <c r="I2133">
        <v>66.607799999999997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12331</v>
      </c>
      <c r="P2133" t="s">
        <v>60</v>
      </c>
      <c r="Q2133" t="s">
        <v>58</v>
      </c>
    </row>
    <row r="2134" spans="1:17" x14ac:dyDescent="0.25">
      <c r="A2134" t="s">
        <v>43</v>
      </c>
      <c r="B2134" t="s">
        <v>36</v>
      </c>
      <c r="C2134" t="s">
        <v>49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9.2361009999999997</v>
      </c>
      <c r="H2134">
        <v>9.2361009999999997</v>
      </c>
      <c r="I2134">
        <v>66.607799999999997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12331</v>
      </c>
      <c r="P2134" t="s">
        <v>60</v>
      </c>
      <c r="Q2134" t="s">
        <v>58</v>
      </c>
    </row>
    <row r="2135" spans="1:17" x14ac:dyDescent="0.25">
      <c r="A2135" t="s">
        <v>30</v>
      </c>
      <c r="B2135" t="s">
        <v>36</v>
      </c>
      <c r="C2135" t="s">
        <v>49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0.15979660000000001</v>
      </c>
      <c r="H2135">
        <v>0.15979660000000001</v>
      </c>
      <c r="I2135">
        <v>66.663799999999995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23026</v>
      </c>
      <c r="P2135" t="s">
        <v>60</v>
      </c>
      <c r="Q2135" t="s">
        <v>58</v>
      </c>
    </row>
    <row r="2136" spans="1:17" x14ac:dyDescent="0.25">
      <c r="A2136" t="s">
        <v>28</v>
      </c>
      <c r="B2136" t="s">
        <v>36</v>
      </c>
      <c r="C2136" t="s">
        <v>49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0.68390300000000004</v>
      </c>
      <c r="H2136">
        <v>0.68390300000000004</v>
      </c>
      <c r="I2136">
        <v>66.663799999999995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23026</v>
      </c>
      <c r="P2136" t="s">
        <v>60</v>
      </c>
      <c r="Q2136" t="s">
        <v>58</v>
      </c>
    </row>
    <row r="2137" spans="1:17" x14ac:dyDescent="0.25">
      <c r="A2137" t="s">
        <v>29</v>
      </c>
      <c r="B2137" t="s">
        <v>36</v>
      </c>
      <c r="C2137" t="s">
        <v>49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0.56998519999999997</v>
      </c>
      <c r="H2137">
        <v>0.56998519999999997</v>
      </c>
      <c r="I2137">
        <v>66.663799999999995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23026</v>
      </c>
      <c r="P2137" t="s">
        <v>60</v>
      </c>
      <c r="Q2137" t="s">
        <v>58</v>
      </c>
    </row>
    <row r="2138" spans="1:17" x14ac:dyDescent="0.25">
      <c r="A2138" t="s">
        <v>43</v>
      </c>
      <c r="B2138" t="s">
        <v>36</v>
      </c>
      <c r="C2138" t="s">
        <v>49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15.74755</v>
      </c>
      <c r="H2138">
        <v>15.74755</v>
      </c>
      <c r="I2138">
        <v>66.663799999999995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23026</v>
      </c>
      <c r="P2138" t="s">
        <v>60</v>
      </c>
      <c r="Q2138" t="s">
        <v>58</v>
      </c>
    </row>
    <row r="2139" spans="1:17" x14ac:dyDescent="0.25">
      <c r="A2139" t="s">
        <v>30</v>
      </c>
      <c r="B2139" t="s">
        <v>36</v>
      </c>
      <c r="C2139" t="s">
        <v>50</v>
      </c>
      <c r="D2139" t="s">
        <v>59</v>
      </c>
      <c r="E2139">
        <v>2</v>
      </c>
      <c r="F2139" t="str">
        <f t="shared" si="33"/>
        <v>Average Per Ton1-in-2June Monthly System Peak Day100% Cycling2</v>
      </c>
      <c r="G2139">
        <v>0.11437509999999999</v>
      </c>
      <c r="H2139">
        <v>0.11437509999999999</v>
      </c>
      <c r="I2139">
        <v>62.215400000000002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10695</v>
      </c>
      <c r="P2139" t="s">
        <v>60</v>
      </c>
      <c r="Q2139" t="s">
        <v>58</v>
      </c>
    </row>
    <row r="2140" spans="1:17" x14ac:dyDescent="0.25">
      <c r="A2140" t="s">
        <v>28</v>
      </c>
      <c r="B2140" t="s">
        <v>36</v>
      </c>
      <c r="C2140" t="s">
        <v>50</v>
      </c>
      <c r="D2140" t="s">
        <v>59</v>
      </c>
      <c r="E2140">
        <v>2</v>
      </c>
      <c r="F2140" t="str">
        <f t="shared" si="33"/>
        <v>Average Per Premise1-in-2June Monthly System Peak Day100% Cycling2</v>
      </c>
      <c r="G2140">
        <v>0.51258769999999998</v>
      </c>
      <c r="H2140">
        <v>0.51258769999999998</v>
      </c>
      <c r="I2140">
        <v>62.215400000000002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10695</v>
      </c>
      <c r="P2140" t="s">
        <v>60</v>
      </c>
      <c r="Q2140" t="s">
        <v>58</v>
      </c>
    </row>
    <row r="2141" spans="1:17" x14ac:dyDescent="0.25">
      <c r="A2141" t="s">
        <v>29</v>
      </c>
      <c r="B2141" t="s">
        <v>36</v>
      </c>
      <c r="C2141" t="s">
        <v>50</v>
      </c>
      <c r="D2141" t="s">
        <v>59</v>
      </c>
      <c r="E2141">
        <v>2</v>
      </c>
      <c r="F2141" t="str">
        <f t="shared" si="33"/>
        <v>Average Per Device1-in-2June Monthly System Peak Day100% Cycling2</v>
      </c>
      <c r="G2141">
        <v>0.4151553</v>
      </c>
      <c r="H2141">
        <v>0.4151553</v>
      </c>
      <c r="I2141">
        <v>62.215400000000002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10695</v>
      </c>
      <c r="P2141" t="s">
        <v>60</v>
      </c>
      <c r="Q2141" t="s">
        <v>58</v>
      </c>
    </row>
    <row r="2142" spans="1:17" x14ac:dyDescent="0.25">
      <c r="A2142" t="s">
        <v>43</v>
      </c>
      <c r="B2142" t="s">
        <v>36</v>
      </c>
      <c r="C2142" t="s">
        <v>50</v>
      </c>
      <c r="D2142" t="s">
        <v>59</v>
      </c>
      <c r="E2142">
        <v>2</v>
      </c>
      <c r="F2142" t="str">
        <f t="shared" si="33"/>
        <v>Aggregate1-in-2June Monthly System Peak Day100% Cycling2</v>
      </c>
      <c r="G2142">
        <v>5.4821260000000001</v>
      </c>
      <c r="H2142">
        <v>5.4821260000000001</v>
      </c>
      <c r="I2142">
        <v>62.215400000000002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10695</v>
      </c>
      <c r="P2142" t="s">
        <v>60</v>
      </c>
      <c r="Q2142" t="s">
        <v>58</v>
      </c>
    </row>
    <row r="2143" spans="1:17" x14ac:dyDescent="0.25">
      <c r="A2143" t="s">
        <v>30</v>
      </c>
      <c r="B2143" t="s">
        <v>36</v>
      </c>
      <c r="C2143" t="s">
        <v>50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0.15910340000000001</v>
      </c>
      <c r="H2143">
        <v>0.15910340000000001</v>
      </c>
      <c r="I2143">
        <v>61.7057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12331</v>
      </c>
      <c r="P2143" t="s">
        <v>60</v>
      </c>
      <c r="Q2143" t="s">
        <v>58</v>
      </c>
    </row>
    <row r="2144" spans="1:17" x14ac:dyDescent="0.25">
      <c r="A2144" t="s">
        <v>28</v>
      </c>
      <c r="B2144" t="s">
        <v>36</v>
      </c>
      <c r="C2144" t="s">
        <v>50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0.65308909999999998</v>
      </c>
      <c r="H2144">
        <v>0.65308909999999998</v>
      </c>
      <c r="I2144">
        <v>61.7057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12331</v>
      </c>
      <c r="P2144" t="s">
        <v>60</v>
      </c>
      <c r="Q2144" t="s">
        <v>58</v>
      </c>
    </row>
    <row r="2145" spans="1:17" x14ac:dyDescent="0.25">
      <c r="A2145" t="s">
        <v>29</v>
      </c>
      <c r="B2145" t="s">
        <v>36</v>
      </c>
      <c r="C2145" t="s">
        <v>50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0.558361</v>
      </c>
      <c r="H2145">
        <v>0.558361</v>
      </c>
      <c r="I2145">
        <v>61.7057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12331</v>
      </c>
      <c r="P2145" t="s">
        <v>60</v>
      </c>
      <c r="Q2145" t="s">
        <v>58</v>
      </c>
    </row>
    <row r="2146" spans="1:17" x14ac:dyDescent="0.25">
      <c r="A2146" t="s">
        <v>43</v>
      </c>
      <c r="B2146" t="s">
        <v>36</v>
      </c>
      <c r="C2146" t="s">
        <v>50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8.0532419999999991</v>
      </c>
      <c r="H2146">
        <v>8.0532409999999999</v>
      </c>
      <c r="I2146">
        <v>61.7057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12331</v>
      </c>
      <c r="P2146" t="s">
        <v>60</v>
      </c>
      <c r="Q2146" t="s">
        <v>58</v>
      </c>
    </row>
    <row r="2147" spans="1:17" x14ac:dyDescent="0.25">
      <c r="A2147" t="s">
        <v>30</v>
      </c>
      <c r="B2147" t="s">
        <v>36</v>
      </c>
      <c r="C2147" t="s">
        <v>50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0.13832710000000001</v>
      </c>
      <c r="H2147">
        <v>0.13832710000000001</v>
      </c>
      <c r="I2147">
        <v>61.942500000000003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23026</v>
      </c>
      <c r="P2147" t="s">
        <v>60</v>
      </c>
      <c r="Q2147" t="s">
        <v>58</v>
      </c>
    </row>
    <row r="2148" spans="1:17" x14ac:dyDescent="0.25">
      <c r="A2148" t="s">
        <v>28</v>
      </c>
      <c r="B2148" t="s">
        <v>36</v>
      </c>
      <c r="C2148" t="s">
        <v>50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0.59201729999999997</v>
      </c>
      <c r="H2148">
        <v>0.59201729999999997</v>
      </c>
      <c r="I2148">
        <v>61.942500000000003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23026</v>
      </c>
      <c r="P2148" t="s">
        <v>60</v>
      </c>
      <c r="Q2148" t="s">
        <v>58</v>
      </c>
    </row>
    <row r="2149" spans="1:17" x14ac:dyDescent="0.25">
      <c r="A2149" t="s">
        <v>29</v>
      </c>
      <c r="B2149" t="s">
        <v>36</v>
      </c>
      <c r="C2149" t="s">
        <v>50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0.49340489999999998</v>
      </c>
      <c r="H2149">
        <v>0.49340489999999998</v>
      </c>
      <c r="I2149">
        <v>61.942500000000003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23026</v>
      </c>
      <c r="P2149" t="s">
        <v>60</v>
      </c>
      <c r="Q2149" t="s">
        <v>58</v>
      </c>
    </row>
    <row r="2150" spans="1:17" x14ac:dyDescent="0.25">
      <c r="A2150" t="s">
        <v>43</v>
      </c>
      <c r="B2150" t="s">
        <v>36</v>
      </c>
      <c r="C2150" t="s">
        <v>50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13.631790000000001</v>
      </c>
      <c r="H2150">
        <v>13.631790000000001</v>
      </c>
      <c r="I2150">
        <v>61.942500000000003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23026</v>
      </c>
      <c r="P2150" t="s">
        <v>60</v>
      </c>
      <c r="Q2150" t="s">
        <v>58</v>
      </c>
    </row>
    <row r="2151" spans="1:17" x14ac:dyDescent="0.25">
      <c r="A2151" t="s">
        <v>30</v>
      </c>
      <c r="B2151" t="s">
        <v>36</v>
      </c>
      <c r="C2151" t="s">
        <v>51</v>
      </c>
      <c r="D2151" t="s">
        <v>59</v>
      </c>
      <c r="E2151">
        <v>2</v>
      </c>
      <c r="F2151" t="str">
        <f t="shared" si="33"/>
        <v>Average Per Ton1-in-2May Monthly System Peak Day100% Cycling2</v>
      </c>
      <c r="G2151">
        <v>8.6718000000000003E-2</v>
      </c>
      <c r="H2151">
        <v>8.6718000000000003E-2</v>
      </c>
      <c r="I2151">
        <v>59.903599999999997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10695</v>
      </c>
      <c r="P2151" t="s">
        <v>60</v>
      </c>
      <c r="Q2151" t="s">
        <v>58</v>
      </c>
    </row>
    <row r="2152" spans="1:17" x14ac:dyDescent="0.25">
      <c r="A2152" t="s">
        <v>28</v>
      </c>
      <c r="B2152" t="s">
        <v>36</v>
      </c>
      <c r="C2152" t="s">
        <v>51</v>
      </c>
      <c r="D2152" t="s">
        <v>59</v>
      </c>
      <c r="E2152">
        <v>2</v>
      </c>
      <c r="F2152" t="str">
        <f t="shared" si="33"/>
        <v>Average Per Premise1-in-2May Monthly System Peak Day100% Cycling2</v>
      </c>
      <c r="G2152">
        <v>0.3886385</v>
      </c>
      <c r="H2152">
        <v>0.3886385</v>
      </c>
      <c r="I2152">
        <v>59.903599999999997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10695</v>
      </c>
      <c r="P2152" t="s">
        <v>60</v>
      </c>
      <c r="Q2152" t="s">
        <v>58</v>
      </c>
    </row>
    <row r="2153" spans="1:17" x14ac:dyDescent="0.25">
      <c r="A2153" t="s">
        <v>29</v>
      </c>
      <c r="B2153" t="s">
        <v>36</v>
      </c>
      <c r="C2153" t="s">
        <v>51</v>
      </c>
      <c r="D2153" t="s">
        <v>59</v>
      </c>
      <c r="E2153">
        <v>2</v>
      </c>
      <c r="F2153" t="str">
        <f t="shared" si="33"/>
        <v>Average Per Device1-in-2May Monthly System Peak Day100% Cycling2</v>
      </c>
      <c r="G2153">
        <v>0.3147663</v>
      </c>
      <c r="H2153">
        <v>0.3147663</v>
      </c>
      <c r="I2153">
        <v>59.903599999999997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10695</v>
      </c>
      <c r="P2153" t="s">
        <v>60</v>
      </c>
      <c r="Q2153" t="s">
        <v>58</v>
      </c>
    </row>
    <row r="2154" spans="1:17" x14ac:dyDescent="0.25">
      <c r="A2154" t="s">
        <v>43</v>
      </c>
      <c r="B2154" t="s">
        <v>36</v>
      </c>
      <c r="C2154" t="s">
        <v>51</v>
      </c>
      <c r="D2154" t="s">
        <v>59</v>
      </c>
      <c r="E2154">
        <v>2</v>
      </c>
      <c r="F2154" t="str">
        <f t="shared" si="33"/>
        <v>Aggregate1-in-2May Monthly System Peak Day100% Cycling2</v>
      </c>
      <c r="G2154">
        <v>4.1564889999999997</v>
      </c>
      <c r="H2154">
        <v>4.1564880000000004</v>
      </c>
      <c r="I2154">
        <v>59.903599999999997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10695</v>
      </c>
      <c r="P2154" t="s">
        <v>60</v>
      </c>
      <c r="Q2154" t="s">
        <v>58</v>
      </c>
    </row>
    <row r="2155" spans="1:17" x14ac:dyDescent="0.25">
      <c r="A2155" t="s">
        <v>30</v>
      </c>
      <c r="B2155" t="s">
        <v>36</v>
      </c>
      <c r="C2155" t="s">
        <v>51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0.12596589999999999</v>
      </c>
      <c r="H2155">
        <v>0.12596589999999999</v>
      </c>
      <c r="I2155">
        <v>59.6905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12331</v>
      </c>
      <c r="P2155" t="s">
        <v>60</v>
      </c>
      <c r="Q2155" t="s">
        <v>58</v>
      </c>
    </row>
    <row r="2156" spans="1:17" x14ac:dyDescent="0.25">
      <c r="A2156" t="s">
        <v>28</v>
      </c>
      <c r="B2156" t="s">
        <v>36</v>
      </c>
      <c r="C2156" t="s">
        <v>51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0.51706580000000002</v>
      </c>
      <c r="H2156">
        <v>0.51706580000000002</v>
      </c>
      <c r="I2156">
        <v>59.6905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12331</v>
      </c>
      <c r="P2156" t="s">
        <v>60</v>
      </c>
      <c r="Q2156" t="s">
        <v>58</v>
      </c>
    </row>
    <row r="2157" spans="1:17" x14ac:dyDescent="0.25">
      <c r="A2157" t="s">
        <v>29</v>
      </c>
      <c r="B2157" t="s">
        <v>36</v>
      </c>
      <c r="C2157" t="s">
        <v>51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0.4420674</v>
      </c>
      <c r="H2157">
        <v>0.4420674</v>
      </c>
      <c r="I2157">
        <v>59.6905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12331</v>
      </c>
      <c r="P2157" t="s">
        <v>60</v>
      </c>
      <c r="Q2157" t="s">
        <v>58</v>
      </c>
    </row>
    <row r="2158" spans="1:17" x14ac:dyDescent="0.25">
      <c r="A2158" t="s">
        <v>43</v>
      </c>
      <c r="B2158" t="s">
        <v>36</v>
      </c>
      <c r="C2158" t="s">
        <v>51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6.3759389999999998</v>
      </c>
      <c r="H2158">
        <v>6.3759389999999998</v>
      </c>
      <c r="I2158">
        <v>59.6905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12331</v>
      </c>
      <c r="P2158" t="s">
        <v>60</v>
      </c>
      <c r="Q2158" t="s">
        <v>58</v>
      </c>
    </row>
    <row r="2159" spans="1:17" x14ac:dyDescent="0.25">
      <c r="A2159" t="s">
        <v>30</v>
      </c>
      <c r="B2159" t="s">
        <v>36</v>
      </c>
      <c r="C2159" t="s">
        <v>51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0.1077352</v>
      </c>
      <c r="H2159">
        <v>0.1077352</v>
      </c>
      <c r="I2159">
        <v>59.789499999999997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23026</v>
      </c>
      <c r="P2159" t="s">
        <v>60</v>
      </c>
      <c r="Q2159" t="s">
        <v>58</v>
      </c>
    </row>
    <row r="2160" spans="1:17" x14ac:dyDescent="0.25">
      <c r="A2160" t="s">
        <v>28</v>
      </c>
      <c r="B2160" t="s">
        <v>36</v>
      </c>
      <c r="C2160" t="s">
        <v>51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0.46108909999999997</v>
      </c>
      <c r="H2160">
        <v>0.46108909999999997</v>
      </c>
      <c r="I2160">
        <v>59.789499999999997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23026</v>
      </c>
      <c r="P2160" t="s">
        <v>60</v>
      </c>
      <c r="Q2160" t="s">
        <v>58</v>
      </c>
    </row>
    <row r="2161" spans="1:17" x14ac:dyDescent="0.25">
      <c r="A2161" t="s">
        <v>29</v>
      </c>
      <c r="B2161" t="s">
        <v>36</v>
      </c>
      <c r="C2161" t="s">
        <v>51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0.3842854</v>
      </c>
      <c r="H2161">
        <v>0.3842854</v>
      </c>
      <c r="I2161">
        <v>59.789499999999997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23026</v>
      </c>
      <c r="P2161" t="s">
        <v>60</v>
      </c>
      <c r="Q2161" t="s">
        <v>58</v>
      </c>
    </row>
    <row r="2162" spans="1:17" x14ac:dyDescent="0.25">
      <c r="A2162" t="s">
        <v>43</v>
      </c>
      <c r="B2162" t="s">
        <v>36</v>
      </c>
      <c r="C2162" t="s">
        <v>51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10.617039999999999</v>
      </c>
      <c r="H2162">
        <v>10.617039999999999</v>
      </c>
      <c r="I2162">
        <v>59.789499999999997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23026</v>
      </c>
      <c r="P2162" t="s">
        <v>60</v>
      </c>
      <c r="Q2162" t="s">
        <v>58</v>
      </c>
    </row>
    <row r="2163" spans="1:17" x14ac:dyDescent="0.25">
      <c r="A2163" t="s">
        <v>30</v>
      </c>
      <c r="B2163" t="s">
        <v>36</v>
      </c>
      <c r="C2163" t="s">
        <v>52</v>
      </c>
      <c r="D2163" t="s">
        <v>59</v>
      </c>
      <c r="E2163">
        <v>2</v>
      </c>
      <c r="F2163" t="str">
        <f t="shared" si="33"/>
        <v>Average Per Ton1-in-2October Monthly System Peak Day100% Cycling2</v>
      </c>
      <c r="G2163">
        <v>0.1079693</v>
      </c>
      <c r="H2163">
        <v>0.1079693</v>
      </c>
      <c r="I2163">
        <v>63.565199999999997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10695</v>
      </c>
      <c r="P2163" t="s">
        <v>60</v>
      </c>
      <c r="Q2163" t="s">
        <v>58</v>
      </c>
    </row>
    <row r="2164" spans="1:17" x14ac:dyDescent="0.25">
      <c r="A2164" t="s">
        <v>28</v>
      </c>
      <c r="B2164" t="s">
        <v>36</v>
      </c>
      <c r="C2164" t="s">
        <v>52</v>
      </c>
      <c r="D2164" t="s">
        <v>59</v>
      </c>
      <c r="E2164">
        <v>2</v>
      </c>
      <c r="F2164" t="str">
        <f t="shared" si="33"/>
        <v>Average Per Premise1-in-2October Monthly System Peak Day100% Cycling2</v>
      </c>
      <c r="G2164">
        <v>0.48387910000000001</v>
      </c>
      <c r="H2164">
        <v>0.48387910000000001</v>
      </c>
      <c r="I2164">
        <v>63.565199999999997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10695</v>
      </c>
      <c r="P2164" t="s">
        <v>60</v>
      </c>
      <c r="Q2164" t="s">
        <v>58</v>
      </c>
    </row>
    <row r="2165" spans="1:17" x14ac:dyDescent="0.25">
      <c r="A2165" t="s">
        <v>29</v>
      </c>
      <c r="B2165" t="s">
        <v>36</v>
      </c>
      <c r="C2165" t="s">
        <v>52</v>
      </c>
      <c r="D2165" t="s">
        <v>59</v>
      </c>
      <c r="E2165">
        <v>2</v>
      </c>
      <c r="F2165" t="str">
        <f t="shared" si="33"/>
        <v>Average Per Device1-in-2October Monthly System Peak Day100% Cycling2</v>
      </c>
      <c r="G2165">
        <v>0.39190360000000002</v>
      </c>
      <c r="H2165">
        <v>0.39190360000000002</v>
      </c>
      <c r="I2165">
        <v>63.565199999999997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10695</v>
      </c>
      <c r="P2165" t="s">
        <v>60</v>
      </c>
      <c r="Q2165" t="s">
        <v>58</v>
      </c>
    </row>
    <row r="2166" spans="1:17" x14ac:dyDescent="0.25">
      <c r="A2166" t="s">
        <v>43</v>
      </c>
      <c r="B2166" t="s">
        <v>36</v>
      </c>
      <c r="C2166" t="s">
        <v>52</v>
      </c>
      <c r="D2166" t="s">
        <v>59</v>
      </c>
      <c r="E2166">
        <v>2</v>
      </c>
      <c r="F2166" t="str">
        <f t="shared" si="33"/>
        <v>Aggregate1-in-2October Monthly System Peak Day100% Cycling2</v>
      </c>
      <c r="G2166">
        <v>5.1750870000000004</v>
      </c>
      <c r="H2166">
        <v>5.1750870000000004</v>
      </c>
      <c r="I2166">
        <v>63.565199999999997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10695</v>
      </c>
      <c r="P2166" t="s">
        <v>60</v>
      </c>
      <c r="Q2166" t="s">
        <v>58</v>
      </c>
    </row>
    <row r="2167" spans="1:17" x14ac:dyDescent="0.25">
      <c r="A2167" t="s">
        <v>30</v>
      </c>
      <c r="B2167" t="s">
        <v>36</v>
      </c>
      <c r="C2167" t="s">
        <v>52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0.14988699999999999</v>
      </c>
      <c r="H2167">
        <v>0.14988699999999999</v>
      </c>
      <c r="I2167">
        <v>63.266800000000003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12331</v>
      </c>
      <c r="P2167" t="s">
        <v>60</v>
      </c>
      <c r="Q2167" t="s">
        <v>58</v>
      </c>
    </row>
    <row r="2168" spans="1:17" x14ac:dyDescent="0.25">
      <c r="A2168" t="s">
        <v>28</v>
      </c>
      <c r="B2168" t="s">
        <v>36</v>
      </c>
      <c r="C2168" t="s">
        <v>52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0.61525759999999996</v>
      </c>
      <c r="H2168">
        <v>0.61525759999999996</v>
      </c>
      <c r="I2168">
        <v>63.266800000000003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12331</v>
      </c>
      <c r="P2168" t="s">
        <v>60</v>
      </c>
      <c r="Q2168" t="s">
        <v>58</v>
      </c>
    </row>
    <row r="2169" spans="1:17" x14ac:dyDescent="0.25">
      <c r="A2169" t="s">
        <v>29</v>
      </c>
      <c r="B2169" t="s">
        <v>36</v>
      </c>
      <c r="C2169" t="s">
        <v>52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0.52601690000000001</v>
      </c>
      <c r="H2169">
        <v>0.52601679999999995</v>
      </c>
      <c r="I2169">
        <v>63.266800000000003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12331</v>
      </c>
      <c r="P2169" t="s">
        <v>60</v>
      </c>
      <c r="Q2169" t="s">
        <v>58</v>
      </c>
    </row>
    <row r="2170" spans="1:17" x14ac:dyDescent="0.25">
      <c r="A2170" t="s">
        <v>43</v>
      </c>
      <c r="B2170" t="s">
        <v>36</v>
      </c>
      <c r="C2170" t="s">
        <v>52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7.586741</v>
      </c>
      <c r="H2170">
        <v>7.586741</v>
      </c>
      <c r="I2170">
        <v>63.266800000000003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12331</v>
      </c>
      <c r="P2170" t="s">
        <v>60</v>
      </c>
      <c r="Q2170" t="s">
        <v>58</v>
      </c>
    </row>
    <row r="2171" spans="1:17" x14ac:dyDescent="0.25">
      <c r="A2171" t="s">
        <v>30</v>
      </c>
      <c r="B2171" t="s">
        <v>36</v>
      </c>
      <c r="C2171" t="s">
        <v>52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0.13041620000000001</v>
      </c>
      <c r="H2171">
        <v>0.13041620000000001</v>
      </c>
      <c r="I2171">
        <v>63.4054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23026</v>
      </c>
      <c r="P2171" t="s">
        <v>60</v>
      </c>
      <c r="Q2171" t="s">
        <v>58</v>
      </c>
    </row>
    <row r="2172" spans="1:17" x14ac:dyDescent="0.25">
      <c r="A2172" t="s">
        <v>28</v>
      </c>
      <c r="B2172" t="s">
        <v>36</v>
      </c>
      <c r="C2172" t="s">
        <v>52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0.55816010000000005</v>
      </c>
      <c r="H2172">
        <v>0.55816010000000005</v>
      </c>
      <c r="I2172">
        <v>63.4054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23026</v>
      </c>
      <c r="P2172" t="s">
        <v>60</v>
      </c>
      <c r="Q2172" t="s">
        <v>58</v>
      </c>
    </row>
    <row r="2173" spans="1:17" x14ac:dyDescent="0.25">
      <c r="A2173" t="s">
        <v>29</v>
      </c>
      <c r="B2173" t="s">
        <v>36</v>
      </c>
      <c r="C2173" t="s">
        <v>52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0.46518730000000003</v>
      </c>
      <c r="H2173">
        <v>0.46518720000000002</v>
      </c>
      <c r="I2173">
        <v>63.4054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23026</v>
      </c>
      <c r="P2173" t="s">
        <v>60</v>
      </c>
      <c r="Q2173" t="s">
        <v>58</v>
      </c>
    </row>
    <row r="2174" spans="1:17" x14ac:dyDescent="0.25">
      <c r="A2174" t="s">
        <v>43</v>
      </c>
      <c r="B2174" t="s">
        <v>36</v>
      </c>
      <c r="C2174" t="s">
        <v>52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12.85219</v>
      </c>
      <c r="H2174">
        <v>12.85219</v>
      </c>
      <c r="I2174">
        <v>63.4054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23026</v>
      </c>
      <c r="P2174" t="s">
        <v>60</v>
      </c>
      <c r="Q2174" t="s">
        <v>58</v>
      </c>
    </row>
    <row r="2175" spans="1:17" x14ac:dyDescent="0.25">
      <c r="A2175" t="s">
        <v>30</v>
      </c>
      <c r="B2175" t="s">
        <v>36</v>
      </c>
      <c r="C2175" t="s">
        <v>53</v>
      </c>
      <c r="D2175" t="s">
        <v>59</v>
      </c>
      <c r="E2175">
        <v>2</v>
      </c>
      <c r="F2175" t="str">
        <f t="shared" si="33"/>
        <v>Average Per Ton1-in-2September Monthly System Peak Day100% Cycling2</v>
      </c>
      <c r="G2175">
        <v>0.17279520000000001</v>
      </c>
      <c r="H2175">
        <v>0.17279520000000001</v>
      </c>
      <c r="I2175">
        <v>69.234800000000007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10695</v>
      </c>
      <c r="P2175" t="s">
        <v>60</v>
      </c>
      <c r="Q2175" t="s">
        <v>58</v>
      </c>
    </row>
    <row r="2176" spans="1:17" x14ac:dyDescent="0.25">
      <c r="A2176" t="s">
        <v>28</v>
      </c>
      <c r="B2176" t="s">
        <v>36</v>
      </c>
      <c r="C2176" t="s">
        <v>53</v>
      </c>
      <c r="D2176" t="s">
        <v>59</v>
      </c>
      <c r="E2176">
        <v>2</v>
      </c>
      <c r="F2176" t="str">
        <f t="shared" si="33"/>
        <v>Average Per Premise1-in-2September Monthly System Peak Day100% Cycling2</v>
      </c>
      <c r="G2176">
        <v>0.77440540000000002</v>
      </c>
      <c r="H2176">
        <v>0.77440540000000002</v>
      </c>
      <c r="I2176">
        <v>69.234800000000007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10695</v>
      </c>
      <c r="P2176" t="s">
        <v>60</v>
      </c>
      <c r="Q2176" t="s">
        <v>58</v>
      </c>
    </row>
    <row r="2177" spans="1:17" x14ac:dyDescent="0.25">
      <c r="A2177" t="s">
        <v>29</v>
      </c>
      <c r="B2177" t="s">
        <v>36</v>
      </c>
      <c r="C2177" t="s">
        <v>53</v>
      </c>
      <c r="D2177" t="s">
        <v>59</v>
      </c>
      <c r="E2177">
        <v>2</v>
      </c>
      <c r="F2177" t="str">
        <f t="shared" si="33"/>
        <v>Average Per Device1-in-2September Monthly System Peak Day100% Cycling2</v>
      </c>
      <c r="G2177">
        <v>0.62720679999999995</v>
      </c>
      <c r="H2177">
        <v>0.62720679999999995</v>
      </c>
      <c r="I2177">
        <v>69.234800000000007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10695</v>
      </c>
      <c r="P2177" t="s">
        <v>60</v>
      </c>
      <c r="Q2177" t="s">
        <v>58</v>
      </c>
    </row>
    <row r="2178" spans="1:17" x14ac:dyDescent="0.25">
      <c r="A2178" t="s">
        <v>43</v>
      </c>
      <c r="B2178" t="s">
        <v>36</v>
      </c>
      <c r="C2178" t="s">
        <v>53</v>
      </c>
      <c r="D2178" t="s">
        <v>59</v>
      </c>
      <c r="E2178">
        <v>2</v>
      </c>
      <c r="F2178" t="str">
        <f t="shared" si="33"/>
        <v>Aggregate1-in-2September Monthly System Peak Day100% Cycling2</v>
      </c>
      <c r="G2178">
        <v>8.2822659999999999</v>
      </c>
      <c r="H2178">
        <v>8.2822659999999999</v>
      </c>
      <c r="I2178">
        <v>69.234800000000007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10695</v>
      </c>
      <c r="P2178" t="s">
        <v>60</v>
      </c>
      <c r="Q2178" t="s">
        <v>58</v>
      </c>
    </row>
    <row r="2179" spans="1:17" x14ac:dyDescent="0.25">
      <c r="A2179" t="s">
        <v>30</v>
      </c>
      <c r="B2179" t="s">
        <v>36</v>
      </c>
      <c r="C2179" t="s">
        <v>53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0.23250760000000001</v>
      </c>
      <c r="H2179">
        <v>0.23250760000000001</v>
      </c>
      <c r="I2179">
        <v>68.846900000000005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12331</v>
      </c>
      <c r="P2179" t="s">
        <v>60</v>
      </c>
      <c r="Q2179" t="s">
        <v>58</v>
      </c>
    </row>
    <row r="2180" spans="1:17" x14ac:dyDescent="0.25">
      <c r="A2180" t="s">
        <v>28</v>
      </c>
      <c r="B2180" t="s">
        <v>36</v>
      </c>
      <c r="C2180" t="s">
        <v>53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0.9543992</v>
      </c>
      <c r="H2180">
        <v>0.9543992</v>
      </c>
      <c r="I2180">
        <v>68.846900000000005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12331</v>
      </c>
      <c r="P2180" t="s">
        <v>60</v>
      </c>
      <c r="Q2180" t="s">
        <v>58</v>
      </c>
    </row>
    <row r="2181" spans="1:17" x14ac:dyDescent="0.25">
      <c r="A2181" t="s">
        <v>29</v>
      </c>
      <c r="B2181" t="s">
        <v>36</v>
      </c>
      <c r="C2181" t="s">
        <v>53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0.81596729999999995</v>
      </c>
      <c r="H2181">
        <v>0.81596729999999995</v>
      </c>
      <c r="I2181">
        <v>68.846900000000005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12331</v>
      </c>
      <c r="P2181" t="s">
        <v>60</v>
      </c>
      <c r="Q2181" t="s">
        <v>58</v>
      </c>
    </row>
    <row r="2182" spans="1:17" x14ac:dyDescent="0.25">
      <c r="A2182" t="s">
        <v>43</v>
      </c>
      <c r="B2182" t="s">
        <v>36</v>
      </c>
      <c r="C2182" t="s">
        <v>53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11.768700000000001</v>
      </c>
      <c r="H2182">
        <v>11.768700000000001</v>
      </c>
      <c r="I2182">
        <v>68.846900000000005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12331</v>
      </c>
      <c r="P2182" t="s">
        <v>60</v>
      </c>
      <c r="Q2182" t="s">
        <v>58</v>
      </c>
    </row>
    <row r="2183" spans="1:17" x14ac:dyDescent="0.25">
      <c r="A2183" t="s">
        <v>30</v>
      </c>
      <c r="B2183" t="s">
        <v>36</v>
      </c>
      <c r="C2183" t="s">
        <v>53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0.20477119999999999</v>
      </c>
      <c r="H2183">
        <v>0.20477119999999999</v>
      </c>
      <c r="I2183">
        <v>69.027100000000004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23026</v>
      </c>
      <c r="P2183" t="s">
        <v>60</v>
      </c>
      <c r="Q2183" t="s">
        <v>58</v>
      </c>
    </row>
    <row r="2184" spans="1:17" x14ac:dyDescent="0.25">
      <c r="A2184" t="s">
        <v>28</v>
      </c>
      <c r="B2184" t="s">
        <v>36</v>
      </c>
      <c r="C2184" t="s">
        <v>53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0.87638709999999997</v>
      </c>
      <c r="H2184">
        <v>0.87638709999999997</v>
      </c>
      <c r="I2184">
        <v>69.027100000000004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23026</v>
      </c>
      <c r="P2184" t="s">
        <v>60</v>
      </c>
      <c r="Q2184" t="s">
        <v>58</v>
      </c>
    </row>
    <row r="2185" spans="1:17" x14ac:dyDescent="0.25">
      <c r="A2185" t="s">
        <v>29</v>
      </c>
      <c r="B2185" t="s">
        <v>36</v>
      </c>
      <c r="C2185" t="s">
        <v>53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0.73040709999999998</v>
      </c>
      <c r="H2185">
        <v>0.73040709999999998</v>
      </c>
      <c r="I2185">
        <v>69.027100000000004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23026</v>
      </c>
      <c r="P2185" t="s">
        <v>60</v>
      </c>
      <c r="Q2185" t="s">
        <v>58</v>
      </c>
    </row>
    <row r="2186" spans="1:17" x14ac:dyDescent="0.25">
      <c r="A2186" t="s">
        <v>43</v>
      </c>
      <c r="B2186" t="s">
        <v>36</v>
      </c>
      <c r="C2186" t="s">
        <v>53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20.179690000000001</v>
      </c>
      <c r="H2186">
        <v>20.179690000000001</v>
      </c>
      <c r="I2186">
        <v>69.027100000000004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23026</v>
      </c>
      <c r="P2186" t="s">
        <v>60</v>
      </c>
      <c r="Q2186" t="s">
        <v>58</v>
      </c>
    </row>
    <row r="2187" spans="1:17" x14ac:dyDescent="0.25">
      <c r="A2187" t="s">
        <v>30</v>
      </c>
      <c r="B2187" t="s">
        <v>36</v>
      </c>
      <c r="C2187" t="s">
        <v>48</v>
      </c>
      <c r="D2187" t="s">
        <v>59</v>
      </c>
      <c r="E2187">
        <v>3</v>
      </c>
      <c r="F2187" t="str">
        <f t="shared" si="34"/>
        <v>Average Per Ton1-in-2August Monthly System Peak Day100% Cycling3</v>
      </c>
      <c r="G2187">
        <v>0.15565319999999999</v>
      </c>
      <c r="H2187">
        <v>0.15565319999999999</v>
      </c>
      <c r="I2187">
        <v>68.565200000000004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10695</v>
      </c>
      <c r="P2187" t="s">
        <v>60</v>
      </c>
      <c r="Q2187" t="s">
        <v>58</v>
      </c>
    </row>
    <row r="2188" spans="1:17" x14ac:dyDescent="0.25">
      <c r="A2188" t="s">
        <v>28</v>
      </c>
      <c r="B2188" t="s">
        <v>36</v>
      </c>
      <c r="C2188" t="s">
        <v>48</v>
      </c>
      <c r="D2188" t="s">
        <v>59</v>
      </c>
      <c r="E2188">
        <v>3</v>
      </c>
      <c r="F2188" t="str">
        <f t="shared" si="34"/>
        <v>Average Per Premise1-in-2August Monthly System Peak Day100% Cycling3</v>
      </c>
      <c r="G2188">
        <v>0.69758100000000001</v>
      </c>
      <c r="H2188">
        <v>0.69758100000000001</v>
      </c>
      <c r="I2188">
        <v>68.565200000000004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10695</v>
      </c>
      <c r="P2188" t="s">
        <v>60</v>
      </c>
      <c r="Q2188" t="s">
        <v>58</v>
      </c>
    </row>
    <row r="2189" spans="1:17" x14ac:dyDescent="0.25">
      <c r="A2189" t="s">
        <v>29</v>
      </c>
      <c r="B2189" t="s">
        <v>36</v>
      </c>
      <c r="C2189" t="s">
        <v>48</v>
      </c>
      <c r="D2189" t="s">
        <v>59</v>
      </c>
      <c r="E2189">
        <v>3</v>
      </c>
      <c r="F2189" t="str">
        <f t="shared" si="34"/>
        <v>Average Per Device1-in-2August Monthly System Peak Day100% Cycling3</v>
      </c>
      <c r="G2189">
        <v>0.56498519999999997</v>
      </c>
      <c r="H2189">
        <v>0.56498519999999997</v>
      </c>
      <c r="I2189">
        <v>68.565200000000004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10695</v>
      </c>
      <c r="P2189" t="s">
        <v>60</v>
      </c>
      <c r="Q2189" t="s">
        <v>58</v>
      </c>
    </row>
    <row r="2190" spans="1:17" x14ac:dyDescent="0.25">
      <c r="A2190" t="s">
        <v>43</v>
      </c>
      <c r="B2190" t="s">
        <v>36</v>
      </c>
      <c r="C2190" t="s">
        <v>48</v>
      </c>
      <c r="D2190" t="s">
        <v>59</v>
      </c>
      <c r="E2190">
        <v>3</v>
      </c>
      <c r="F2190" t="str">
        <f t="shared" si="34"/>
        <v>Aggregate1-in-2August Monthly System Peak Day100% Cycling3</v>
      </c>
      <c r="G2190">
        <v>7.460629</v>
      </c>
      <c r="H2190">
        <v>7.460629</v>
      </c>
      <c r="I2190">
        <v>68.565200000000004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10695</v>
      </c>
      <c r="P2190" t="s">
        <v>60</v>
      </c>
      <c r="Q2190" t="s">
        <v>58</v>
      </c>
    </row>
    <row r="2191" spans="1:17" x14ac:dyDescent="0.25">
      <c r="A2191" t="s">
        <v>30</v>
      </c>
      <c r="B2191" t="s">
        <v>36</v>
      </c>
      <c r="C2191" t="s">
        <v>48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0.20065189999999999</v>
      </c>
      <c r="H2191">
        <v>0.20065189999999999</v>
      </c>
      <c r="I2191">
        <v>68.266800000000003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12331</v>
      </c>
      <c r="P2191" t="s">
        <v>60</v>
      </c>
      <c r="Q2191" t="s">
        <v>58</v>
      </c>
    </row>
    <row r="2192" spans="1:17" x14ac:dyDescent="0.25">
      <c r="A2192" t="s">
        <v>28</v>
      </c>
      <c r="B2192" t="s">
        <v>36</v>
      </c>
      <c r="C2192" t="s">
        <v>48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0.82363770000000003</v>
      </c>
      <c r="H2192">
        <v>0.82363770000000003</v>
      </c>
      <c r="I2192">
        <v>68.266800000000003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12331</v>
      </c>
      <c r="P2192" t="s">
        <v>60</v>
      </c>
      <c r="Q2192" t="s">
        <v>58</v>
      </c>
    </row>
    <row r="2193" spans="1:17" x14ac:dyDescent="0.25">
      <c r="A2193" t="s">
        <v>29</v>
      </c>
      <c r="B2193" t="s">
        <v>36</v>
      </c>
      <c r="C2193" t="s">
        <v>48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0.70417220000000003</v>
      </c>
      <c r="H2193">
        <v>0.70417229999999997</v>
      </c>
      <c r="I2193">
        <v>68.266800000000003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12331</v>
      </c>
      <c r="P2193" t="s">
        <v>60</v>
      </c>
      <c r="Q2193" t="s">
        <v>58</v>
      </c>
    </row>
    <row r="2194" spans="1:17" x14ac:dyDescent="0.25">
      <c r="A2194" t="s">
        <v>43</v>
      </c>
      <c r="B2194" t="s">
        <v>36</v>
      </c>
      <c r="C2194" t="s">
        <v>48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10.156280000000001</v>
      </c>
      <c r="H2194">
        <v>10.156280000000001</v>
      </c>
      <c r="I2194">
        <v>68.266800000000003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12331</v>
      </c>
      <c r="P2194" t="s">
        <v>60</v>
      </c>
      <c r="Q2194" t="s">
        <v>58</v>
      </c>
    </row>
    <row r="2195" spans="1:17" x14ac:dyDescent="0.25">
      <c r="A2195" t="s">
        <v>30</v>
      </c>
      <c r="B2195" t="s">
        <v>36</v>
      </c>
      <c r="C2195" t="s">
        <v>48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0.17974999999999999</v>
      </c>
      <c r="H2195">
        <v>0.17974999999999999</v>
      </c>
      <c r="I2195">
        <v>68.4054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23026</v>
      </c>
      <c r="P2195" t="s">
        <v>60</v>
      </c>
      <c r="Q2195" t="s">
        <v>58</v>
      </c>
    </row>
    <row r="2196" spans="1:17" x14ac:dyDescent="0.25">
      <c r="A2196" t="s">
        <v>28</v>
      </c>
      <c r="B2196" t="s">
        <v>36</v>
      </c>
      <c r="C2196" t="s">
        <v>48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0.76930050000000005</v>
      </c>
      <c r="H2196">
        <v>0.76930050000000005</v>
      </c>
      <c r="I2196">
        <v>68.4054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23026</v>
      </c>
      <c r="P2196" t="s">
        <v>60</v>
      </c>
      <c r="Q2196" t="s">
        <v>58</v>
      </c>
    </row>
    <row r="2197" spans="1:17" x14ac:dyDescent="0.25">
      <c r="A2197" t="s">
        <v>29</v>
      </c>
      <c r="B2197" t="s">
        <v>36</v>
      </c>
      <c r="C2197" t="s">
        <v>48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0.64115800000000001</v>
      </c>
      <c r="H2197">
        <v>0.64115800000000001</v>
      </c>
      <c r="I2197">
        <v>68.4054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23026</v>
      </c>
      <c r="P2197" t="s">
        <v>60</v>
      </c>
      <c r="Q2197" t="s">
        <v>58</v>
      </c>
    </row>
    <row r="2198" spans="1:17" x14ac:dyDescent="0.25">
      <c r="A2198" t="s">
        <v>43</v>
      </c>
      <c r="B2198" t="s">
        <v>36</v>
      </c>
      <c r="C2198" t="s">
        <v>48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17.713909999999998</v>
      </c>
      <c r="H2198">
        <v>17.713909999999998</v>
      </c>
      <c r="I2198">
        <v>68.4054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23026</v>
      </c>
      <c r="P2198" t="s">
        <v>60</v>
      </c>
      <c r="Q2198" t="s">
        <v>58</v>
      </c>
    </row>
    <row r="2199" spans="1:17" x14ac:dyDescent="0.25">
      <c r="A2199" t="s">
        <v>30</v>
      </c>
      <c r="B2199" t="s">
        <v>36</v>
      </c>
      <c r="C2199" t="s">
        <v>37</v>
      </c>
      <c r="D2199" t="s">
        <v>59</v>
      </c>
      <c r="E2199">
        <v>3</v>
      </c>
      <c r="F2199" t="str">
        <f t="shared" si="34"/>
        <v>Average Per Ton1-in-2August Typical Event Day100% Cycling3</v>
      </c>
      <c r="G2199">
        <v>0.13646340000000001</v>
      </c>
      <c r="H2199">
        <v>0.13646349999999999</v>
      </c>
      <c r="I2199">
        <v>66.417199999999994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10695</v>
      </c>
      <c r="P2199" t="s">
        <v>60</v>
      </c>
      <c r="Q2199" t="s">
        <v>58</v>
      </c>
    </row>
    <row r="2200" spans="1:17" x14ac:dyDescent="0.25">
      <c r="A2200" t="s">
        <v>28</v>
      </c>
      <c r="B2200" t="s">
        <v>36</v>
      </c>
      <c r="C2200" t="s">
        <v>37</v>
      </c>
      <c r="D2200" t="s">
        <v>59</v>
      </c>
      <c r="E2200">
        <v>3</v>
      </c>
      <c r="F2200" t="str">
        <f t="shared" si="34"/>
        <v>Average Per Premise1-in-2August Typical Event Day100% Cycling3</v>
      </c>
      <c r="G2200">
        <v>0.6115796</v>
      </c>
      <c r="H2200">
        <v>0.6115796</v>
      </c>
      <c r="I2200">
        <v>66.417199999999994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10695</v>
      </c>
      <c r="P2200" t="s">
        <v>60</v>
      </c>
      <c r="Q2200" t="s">
        <v>58</v>
      </c>
    </row>
    <row r="2201" spans="1:17" x14ac:dyDescent="0.25">
      <c r="A2201" t="s">
        <v>29</v>
      </c>
      <c r="B2201" t="s">
        <v>36</v>
      </c>
      <c r="C2201" t="s">
        <v>37</v>
      </c>
      <c r="D2201" t="s">
        <v>59</v>
      </c>
      <c r="E2201">
        <v>3</v>
      </c>
      <c r="F2201" t="str">
        <f t="shared" si="34"/>
        <v>Average Per Device1-in-2August Typical Event Day100% Cycling3</v>
      </c>
      <c r="G2201">
        <v>0.49533080000000002</v>
      </c>
      <c r="H2201">
        <v>0.49533080000000002</v>
      </c>
      <c r="I2201">
        <v>66.417199999999994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10695</v>
      </c>
      <c r="P2201" t="s">
        <v>60</v>
      </c>
      <c r="Q2201" t="s">
        <v>58</v>
      </c>
    </row>
    <row r="2202" spans="1:17" x14ac:dyDescent="0.25">
      <c r="A2202" t="s">
        <v>43</v>
      </c>
      <c r="B2202" t="s">
        <v>36</v>
      </c>
      <c r="C2202" t="s">
        <v>37</v>
      </c>
      <c r="D2202" t="s">
        <v>59</v>
      </c>
      <c r="E2202">
        <v>3</v>
      </c>
      <c r="F2202" t="str">
        <f t="shared" si="34"/>
        <v>Aggregate1-in-2August Typical Event Day100% Cycling3</v>
      </c>
      <c r="G2202">
        <v>6.5408429999999997</v>
      </c>
      <c r="H2202">
        <v>6.5408439999999999</v>
      </c>
      <c r="I2202">
        <v>66.417199999999994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10695</v>
      </c>
      <c r="P2202" t="s">
        <v>60</v>
      </c>
      <c r="Q2202" t="s">
        <v>58</v>
      </c>
    </row>
    <row r="2203" spans="1:17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0.17780000000000001</v>
      </c>
      <c r="H2203">
        <v>0.17780000000000001</v>
      </c>
      <c r="I2203">
        <v>66.064999999999998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12331</v>
      </c>
      <c r="P2203" t="s">
        <v>60</v>
      </c>
      <c r="Q2203" t="s">
        <v>58</v>
      </c>
    </row>
    <row r="2204" spans="1:17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0.72983489999999995</v>
      </c>
      <c r="H2204">
        <v>0.72983489999999995</v>
      </c>
      <c r="I2204">
        <v>66.064999999999998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12331</v>
      </c>
      <c r="P2204" t="s">
        <v>60</v>
      </c>
      <c r="Q2204" t="s">
        <v>58</v>
      </c>
    </row>
    <row r="2205" spans="1:17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0.62397519999999995</v>
      </c>
      <c r="H2205">
        <v>0.62397519999999995</v>
      </c>
      <c r="I2205">
        <v>66.064999999999998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12331</v>
      </c>
      <c r="P2205" t="s">
        <v>60</v>
      </c>
      <c r="Q2205" t="s">
        <v>58</v>
      </c>
    </row>
    <row r="2206" spans="1:17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8.9995940000000001</v>
      </c>
      <c r="H2206">
        <v>8.9995940000000001</v>
      </c>
      <c r="I2206">
        <v>66.064999999999998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12331</v>
      </c>
      <c r="P2206" t="s">
        <v>60</v>
      </c>
      <c r="Q2206" t="s">
        <v>58</v>
      </c>
    </row>
    <row r="2207" spans="1:17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0.1585992</v>
      </c>
      <c r="H2207">
        <v>0.1585992</v>
      </c>
      <c r="I2207">
        <v>66.2286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23026</v>
      </c>
      <c r="P2207" t="s">
        <v>60</v>
      </c>
      <c r="Q2207" t="s">
        <v>58</v>
      </c>
    </row>
    <row r="2208" spans="1:17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0.67877829999999995</v>
      </c>
      <c r="H2208">
        <v>0.67877829999999995</v>
      </c>
      <c r="I2208">
        <v>66.2286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23026</v>
      </c>
      <c r="P2208" t="s">
        <v>60</v>
      </c>
      <c r="Q2208" t="s">
        <v>58</v>
      </c>
    </row>
    <row r="2209" spans="1:17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0.5657141</v>
      </c>
      <c r="H2209">
        <v>0.5657141</v>
      </c>
      <c r="I2209">
        <v>66.2286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23026</v>
      </c>
      <c r="P2209" t="s">
        <v>60</v>
      </c>
      <c r="Q2209" t="s">
        <v>58</v>
      </c>
    </row>
    <row r="2210" spans="1:17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15.62955</v>
      </c>
      <c r="H2210">
        <v>15.62955</v>
      </c>
      <c r="I2210">
        <v>66.2286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23026</v>
      </c>
      <c r="P2210" t="s">
        <v>60</v>
      </c>
      <c r="Q2210" t="s">
        <v>58</v>
      </c>
    </row>
    <row r="2211" spans="1:17" x14ac:dyDescent="0.25">
      <c r="A2211" t="s">
        <v>30</v>
      </c>
      <c r="B2211" t="s">
        <v>36</v>
      </c>
      <c r="C2211" t="s">
        <v>49</v>
      </c>
      <c r="D2211" t="s">
        <v>59</v>
      </c>
      <c r="E2211">
        <v>3</v>
      </c>
      <c r="F2211" t="str">
        <f t="shared" si="34"/>
        <v>Average Per Ton1-in-2July Monthly System Peak Day100% Cycling3</v>
      </c>
      <c r="G2211">
        <v>0.1239282</v>
      </c>
      <c r="H2211">
        <v>0.1239282</v>
      </c>
      <c r="I2211">
        <v>66.015500000000003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10695</v>
      </c>
      <c r="P2211" t="s">
        <v>60</v>
      </c>
      <c r="Q2211" t="s">
        <v>58</v>
      </c>
    </row>
    <row r="2212" spans="1:17" x14ac:dyDescent="0.25">
      <c r="A2212" t="s">
        <v>28</v>
      </c>
      <c r="B2212" t="s">
        <v>36</v>
      </c>
      <c r="C2212" t="s">
        <v>49</v>
      </c>
      <c r="D2212" t="s">
        <v>59</v>
      </c>
      <c r="E2212">
        <v>3</v>
      </c>
      <c r="F2212" t="str">
        <f t="shared" si="34"/>
        <v>Average Per Premise1-in-2July Monthly System Peak Day100% Cycling3</v>
      </c>
      <c r="G2212">
        <v>0.55540129999999999</v>
      </c>
      <c r="H2212">
        <v>0.55540129999999999</v>
      </c>
      <c r="I2212">
        <v>66.015500000000003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10695</v>
      </c>
      <c r="P2212" t="s">
        <v>60</v>
      </c>
      <c r="Q2212" t="s">
        <v>58</v>
      </c>
    </row>
    <row r="2213" spans="1:17" x14ac:dyDescent="0.25">
      <c r="A2213" t="s">
        <v>29</v>
      </c>
      <c r="B2213" t="s">
        <v>36</v>
      </c>
      <c r="C2213" t="s">
        <v>49</v>
      </c>
      <c r="D2213" t="s">
        <v>59</v>
      </c>
      <c r="E2213">
        <v>3</v>
      </c>
      <c r="F2213" t="str">
        <f t="shared" si="34"/>
        <v>Average Per Device1-in-2July Monthly System Peak Day100% Cycling3</v>
      </c>
      <c r="G2213">
        <v>0.44983089999999998</v>
      </c>
      <c r="H2213">
        <v>0.44983089999999998</v>
      </c>
      <c r="I2213">
        <v>66.015500000000003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10695</v>
      </c>
      <c r="P2213" t="s">
        <v>60</v>
      </c>
      <c r="Q2213" t="s">
        <v>58</v>
      </c>
    </row>
    <row r="2214" spans="1:17" x14ac:dyDescent="0.25">
      <c r="A2214" t="s">
        <v>43</v>
      </c>
      <c r="B2214" t="s">
        <v>36</v>
      </c>
      <c r="C2214" t="s">
        <v>49</v>
      </c>
      <c r="D2214" t="s">
        <v>59</v>
      </c>
      <c r="E2214">
        <v>3</v>
      </c>
      <c r="F2214" t="str">
        <f t="shared" si="34"/>
        <v>Aggregate1-in-2July Monthly System Peak Day100% Cycling3</v>
      </c>
      <c r="G2214">
        <v>5.9400170000000001</v>
      </c>
      <c r="H2214">
        <v>5.9400170000000001</v>
      </c>
      <c r="I2214">
        <v>66.015500000000003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10695</v>
      </c>
      <c r="P2214" t="s">
        <v>60</v>
      </c>
      <c r="Q2214" t="s">
        <v>58</v>
      </c>
    </row>
    <row r="2215" spans="1:17" x14ac:dyDescent="0.25">
      <c r="A2215" t="s">
        <v>30</v>
      </c>
      <c r="B2215" t="s">
        <v>36</v>
      </c>
      <c r="C2215" t="s">
        <v>49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0.1622777</v>
      </c>
      <c r="H2215">
        <v>0.1622777</v>
      </c>
      <c r="I2215">
        <v>65.743300000000005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12331</v>
      </c>
      <c r="P2215" t="s">
        <v>60</v>
      </c>
      <c r="Q2215" t="s">
        <v>58</v>
      </c>
    </row>
    <row r="2216" spans="1:17" x14ac:dyDescent="0.25">
      <c r="A2216" t="s">
        <v>28</v>
      </c>
      <c r="B2216" t="s">
        <v>36</v>
      </c>
      <c r="C2216" t="s">
        <v>49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0.66611909999999996</v>
      </c>
      <c r="H2216">
        <v>0.66611909999999996</v>
      </c>
      <c r="I2216">
        <v>65.743300000000005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12331</v>
      </c>
      <c r="P2216" t="s">
        <v>60</v>
      </c>
      <c r="Q2216" t="s">
        <v>58</v>
      </c>
    </row>
    <row r="2217" spans="1:17" x14ac:dyDescent="0.25">
      <c r="A2217" t="s">
        <v>29</v>
      </c>
      <c r="B2217" t="s">
        <v>36</v>
      </c>
      <c r="C2217" t="s">
        <v>49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0.56950109999999998</v>
      </c>
      <c r="H2217">
        <v>0.56950109999999998</v>
      </c>
      <c r="I2217">
        <v>65.743300000000005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12331</v>
      </c>
      <c r="P2217" t="s">
        <v>60</v>
      </c>
      <c r="Q2217" t="s">
        <v>58</v>
      </c>
    </row>
    <row r="2218" spans="1:17" x14ac:dyDescent="0.25">
      <c r="A2218" t="s">
        <v>43</v>
      </c>
      <c r="B2218" t="s">
        <v>36</v>
      </c>
      <c r="C2218" t="s">
        <v>49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8.2139150000000001</v>
      </c>
      <c r="H2218">
        <v>8.2139150000000001</v>
      </c>
      <c r="I2218">
        <v>65.743300000000005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12331</v>
      </c>
      <c r="P2218" t="s">
        <v>60</v>
      </c>
      <c r="Q2218" t="s">
        <v>58</v>
      </c>
    </row>
    <row r="2219" spans="1:17" x14ac:dyDescent="0.25">
      <c r="A2219" t="s">
        <v>30</v>
      </c>
      <c r="B2219" t="s">
        <v>36</v>
      </c>
      <c r="C2219" t="s">
        <v>49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0.14446439999999999</v>
      </c>
      <c r="H2219">
        <v>0.14446439999999999</v>
      </c>
      <c r="I2219">
        <v>65.869799999999998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23026</v>
      </c>
      <c r="P2219" t="s">
        <v>60</v>
      </c>
      <c r="Q2219" t="s">
        <v>58</v>
      </c>
    </row>
    <row r="2220" spans="1:17" x14ac:dyDescent="0.25">
      <c r="A2220" t="s">
        <v>28</v>
      </c>
      <c r="B2220" t="s">
        <v>36</v>
      </c>
      <c r="C2220" t="s">
        <v>49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0.6182839</v>
      </c>
      <c r="H2220">
        <v>0.6182839</v>
      </c>
      <c r="I2220">
        <v>65.869799999999998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23026</v>
      </c>
      <c r="P2220" t="s">
        <v>60</v>
      </c>
      <c r="Q2220" t="s">
        <v>58</v>
      </c>
    </row>
    <row r="2221" spans="1:17" x14ac:dyDescent="0.25">
      <c r="A2221" t="s">
        <v>29</v>
      </c>
      <c r="B2221" t="s">
        <v>36</v>
      </c>
      <c r="C2221" t="s">
        <v>49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0.51529619999999998</v>
      </c>
      <c r="H2221">
        <v>0.51529619999999998</v>
      </c>
      <c r="I2221">
        <v>65.869799999999998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23026</v>
      </c>
      <c r="P2221" t="s">
        <v>60</v>
      </c>
      <c r="Q2221" t="s">
        <v>58</v>
      </c>
    </row>
    <row r="2222" spans="1:17" x14ac:dyDescent="0.25">
      <c r="A2222" t="s">
        <v>43</v>
      </c>
      <c r="B2222" t="s">
        <v>36</v>
      </c>
      <c r="C2222" t="s">
        <v>49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14.236599999999999</v>
      </c>
      <c r="H2222">
        <v>14.236610000000001</v>
      </c>
      <c r="I2222">
        <v>65.869799999999998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23026</v>
      </c>
      <c r="P2222" t="s">
        <v>60</v>
      </c>
      <c r="Q2222" t="s">
        <v>58</v>
      </c>
    </row>
    <row r="2223" spans="1:17" x14ac:dyDescent="0.25">
      <c r="A2223" t="s">
        <v>30</v>
      </c>
      <c r="B2223" t="s">
        <v>36</v>
      </c>
      <c r="C2223" t="s">
        <v>50</v>
      </c>
      <c r="D2223" t="s">
        <v>59</v>
      </c>
      <c r="E2223">
        <v>3</v>
      </c>
      <c r="F2223" t="str">
        <f t="shared" si="34"/>
        <v>Average Per Ton1-in-2June Monthly System Peak Day100% Cycling3</v>
      </c>
      <c r="G2223">
        <v>0.1060518</v>
      </c>
      <c r="H2223">
        <v>0.1060518</v>
      </c>
      <c r="I2223">
        <v>61.91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10695</v>
      </c>
      <c r="P2223" t="s">
        <v>60</v>
      </c>
      <c r="Q2223" t="s">
        <v>58</v>
      </c>
    </row>
    <row r="2224" spans="1:17" x14ac:dyDescent="0.25">
      <c r="A2224" t="s">
        <v>28</v>
      </c>
      <c r="B2224" t="s">
        <v>36</v>
      </c>
      <c r="C2224" t="s">
        <v>50</v>
      </c>
      <c r="D2224" t="s">
        <v>59</v>
      </c>
      <c r="E2224">
        <v>3</v>
      </c>
      <c r="F2224" t="str">
        <f t="shared" si="34"/>
        <v>Average Per Premise1-in-2June Monthly System Peak Day100% Cycling3</v>
      </c>
      <c r="G2224">
        <v>0.47528569999999998</v>
      </c>
      <c r="H2224">
        <v>0.47528569999999998</v>
      </c>
      <c r="I2224">
        <v>61.91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10695</v>
      </c>
      <c r="P2224" t="s">
        <v>60</v>
      </c>
      <c r="Q2224" t="s">
        <v>58</v>
      </c>
    </row>
    <row r="2225" spans="1:17" x14ac:dyDescent="0.25">
      <c r="A2225" t="s">
        <v>29</v>
      </c>
      <c r="B2225" t="s">
        <v>36</v>
      </c>
      <c r="C2225" t="s">
        <v>50</v>
      </c>
      <c r="D2225" t="s">
        <v>59</v>
      </c>
      <c r="E2225">
        <v>3</v>
      </c>
      <c r="F2225" t="str">
        <f t="shared" si="34"/>
        <v>Average Per Device1-in-2June Monthly System Peak Day100% Cycling3</v>
      </c>
      <c r="G2225">
        <v>0.3849436</v>
      </c>
      <c r="H2225">
        <v>0.3849436</v>
      </c>
      <c r="I2225">
        <v>61.91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10695</v>
      </c>
      <c r="P2225" t="s">
        <v>60</v>
      </c>
      <c r="Q2225" t="s">
        <v>58</v>
      </c>
    </row>
    <row r="2226" spans="1:17" x14ac:dyDescent="0.25">
      <c r="A2226" t="s">
        <v>43</v>
      </c>
      <c r="B2226" t="s">
        <v>36</v>
      </c>
      <c r="C2226" t="s">
        <v>50</v>
      </c>
      <c r="D2226" t="s">
        <v>59</v>
      </c>
      <c r="E2226">
        <v>3</v>
      </c>
      <c r="F2226" t="str">
        <f t="shared" si="34"/>
        <v>Aggregate1-in-2June Monthly System Peak Day100% Cycling3</v>
      </c>
      <c r="G2226">
        <v>5.0831799999999996</v>
      </c>
      <c r="H2226">
        <v>5.0831809999999997</v>
      </c>
      <c r="I2226">
        <v>61.91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10695</v>
      </c>
      <c r="P2226" t="s">
        <v>60</v>
      </c>
      <c r="Q2226" t="s">
        <v>58</v>
      </c>
    </row>
    <row r="2227" spans="1:17" x14ac:dyDescent="0.25">
      <c r="A2227" t="s">
        <v>30</v>
      </c>
      <c r="B2227" t="s">
        <v>36</v>
      </c>
      <c r="C2227" t="s">
        <v>50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0.14149500000000001</v>
      </c>
      <c r="H2227">
        <v>0.14149500000000001</v>
      </c>
      <c r="I2227">
        <v>61.429600000000001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12331</v>
      </c>
      <c r="P2227" t="s">
        <v>60</v>
      </c>
      <c r="Q2227" t="s">
        <v>58</v>
      </c>
    </row>
    <row r="2228" spans="1:17" x14ac:dyDescent="0.25">
      <c r="A2228" t="s">
        <v>28</v>
      </c>
      <c r="B2228" t="s">
        <v>36</v>
      </c>
      <c r="C2228" t="s">
        <v>50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0.58080980000000004</v>
      </c>
      <c r="H2228">
        <v>0.58080980000000004</v>
      </c>
      <c r="I2228">
        <v>61.429600000000001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12331</v>
      </c>
      <c r="P2228" t="s">
        <v>60</v>
      </c>
      <c r="Q2228" t="s">
        <v>58</v>
      </c>
    </row>
    <row r="2229" spans="1:17" x14ac:dyDescent="0.25">
      <c r="A2229" t="s">
        <v>29</v>
      </c>
      <c r="B2229" t="s">
        <v>36</v>
      </c>
      <c r="C2229" t="s">
        <v>50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0.4965656</v>
      </c>
      <c r="H2229">
        <v>0.4965656</v>
      </c>
      <c r="I2229">
        <v>61.429600000000001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12331</v>
      </c>
      <c r="P2229" t="s">
        <v>60</v>
      </c>
      <c r="Q2229" t="s">
        <v>58</v>
      </c>
    </row>
    <row r="2230" spans="1:17" x14ac:dyDescent="0.25">
      <c r="A2230" t="s">
        <v>43</v>
      </c>
      <c r="B2230" t="s">
        <v>36</v>
      </c>
      <c r="C2230" t="s">
        <v>50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7.1619659999999996</v>
      </c>
      <c r="H2230">
        <v>7.1619659999999996</v>
      </c>
      <c r="I2230">
        <v>61.429600000000001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12331</v>
      </c>
      <c r="P2230" t="s">
        <v>60</v>
      </c>
      <c r="Q2230" t="s">
        <v>58</v>
      </c>
    </row>
    <row r="2231" spans="1:17" x14ac:dyDescent="0.25">
      <c r="A2231" t="s">
        <v>30</v>
      </c>
      <c r="B2231" t="s">
        <v>36</v>
      </c>
      <c r="C2231" t="s">
        <v>50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0.12503159999999999</v>
      </c>
      <c r="H2231">
        <v>0.12503159999999999</v>
      </c>
      <c r="I2231">
        <v>61.652700000000003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23026</v>
      </c>
      <c r="P2231" t="s">
        <v>60</v>
      </c>
      <c r="Q2231" t="s">
        <v>58</v>
      </c>
    </row>
    <row r="2232" spans="1:17" x14ac:dyDescent="0.25">
      <c r="A2232" t="s">
        <v>28</v>
      </c>
      <c r="B2232" t="s">
        <v>36</v>
      </c>
      <c r="C2232" t="s">
        <v>50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0.5351148</v>
      </c>
      <c r="H2232">
        <v>0.5351148</v>
      </c>
      <c r="I2232">
        <v>61.652700000000003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23026</v>
      </c>
      <c r="P2232" t="s">
        <v>60</v>
      </c>
      <c r="Q2232" t="s">
        <v>58</v>
      </c>
    </row>
    <row r="2233" spans="1:17" x14ac:dyDescent="0.25">
      <c r="A2233" t="s">
        <v>29</v>
      </c>
      <c r="B2233" t="s">
        <v>36</v>
      </c>
      <c r="C2233" t="s">
        <v>50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0.44598070000000001</v>
      </c>
      <c r="H2233">
        <v>0.44598070000000001</v>
      </c>
      <c r="I2233">
        <v>61.652700000000003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23026</v>
      </c>
      <c r="P2233" t="s">
        <v>60</v>
      </c>
      <c r="Q2233" t="s">
        <v>58</v>
      </c>
    </row>
    <row r="2234" spans="1:17" x14ac:dyDescent="0.25">
      <c r="A2234" t="s">
        <v>43</v>
      </c>
      <c r="B2234" t="s">
        <v>36</v>
      </c>
      <c r="C2234" t="s">
        <v>50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12.32155</v>
      </c>
      <c r="H2234">
        <v>12.32155</v>
      </c>
      <c r="I2234">
        <v>61.652700000000003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23026</v>
      </c>
      <c r="P2234" t="s">
        <v>60</v>
      </c>
      <c r="Q2234" t="s">
        <v>58</v>
      </c>
    </row>
    <row r="2235" spans="1:17" x14ac:dyDescent="0.25">
      <c r="A2235" t="s">
        <v>30</v>
      </c>
      <c r="B2235" t="s">
        <v>36</v>
      </c>
      <c r="C2235" t="s">
        <v>51</v>
      </c>
      <c r="D2235" t="s">
        <v>59</v>
      </c>
      <c r="E2235">
        <v>3</v>
      </c>
      <c r="F2235" t="str">
        <f t="shared" si="34"/>
        <v>Average Per Ton1-in-2May Monthly System Peak Day100% Cycling3</v>
      </c>
      <c r="G2235">
        <v>8.0407300000000001E-2</v>
      </c>
      <c r="H2235">
        <v>8.0407300000000001E-2</v>
      </c>
      <c r="I2235">
        <v>60.040500000000002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10695</v>
      </c>
      <c r="P2235" t="s">
        <v>60</v>
      </c>
      <c r="Q2235" t="s">
        <v>58</v>
      </c>
    </row>
    <row r="2236" spans="1:17" x14ac:dyDescent="0.25">
      <c r="A2236" t="s">
        <v>28</v>
      </c>
      <c r="B2236" t="s">
        <v>36</v>
      </c>
      <c r="C2236" t="s">
        <v>51</v>
      </c>
      <c r="D2236" t="s">
        <v>59</v>
      </c>
      <c r="E2236">
        <v>3</v>
      </c>
      <c r="F2236" t="str">
        <f t="shared" si="34"/>
        <v>Average Per Premise1-in-2May Monthly System Peak Day100% Cycling3</v>
      </c>
      <c r="G2236">
        <v>0.36035650000000002</v>
      </c>
      <c r="H2236">
        <v>0.36035650000000002</v>
      </c>
      <c r="I2236">
        <v>60.040500000000002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10695</v>
      </c>
      <c r="P2236" t="s">
        <v>60</v>
      </c>
      <c r="Q2236" t="s">
        <v>58</v>
      </c>
    </row>
    <row r="2237" spans="1:17" x14ac:dyDescent="0.25">
      <c r="A2237" t="s">
        <v>29</v>
      </c>
      <c r="B2237" t="s">
        <v>36</v>
      </c>
      <c r="C2237" t="s">
        <v>51</v>
      </c>
      <c r="D2237" t="s">
        <v>59</v>
      </c>
      <c r="E2237">
        <v>3</v>
      </c>
      <c r="F2237" t="str">
        <f t="shared" si="34"/>
        <v>Average Per Device1-in-2May Monthly System Peak Day100% Cycling3</v>
      </c>
      <c r="G2237">
        <v>0.29186010000000001</v>
      </c>
      <c r="H2237">
        <v>0.29186010000000001</v>
      </c>
      <c r="I2237">
        <v>60.040500000000002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10695</v>
      </c>
      <c r="P2237" t="s">
        <v>60</v>
      </c>
      <c r="Q2237" t="s">
        <v>58</v>
      </c>
    </row>
    <row r="2238" spans="1:17" x14ac:dyDescent="0.25">
      <c r="A2238" t="s">
        <v>43</v>
      </c>
      <c r="B2238" t="s">
        <v>36</v>
      </c>
      <c r="C2238" t="s">
        <v>51</v>
      </c>
      <c r="D2238" t="s">
        <v>59</v>
      </c>
      <c r="E2238">
        <v>3</v>
      </c>
      <c r="F2238" t="str">
        <f t="shared" si="34"/>
        <v>Aggregate1-in-2May Monthly System Peak Day100% Cycling3</v>
      </c>
      <c r="G2238">
        <v>3.8540130000000001</v>
      </c>
      <c r="H2238">
        <v>3.8540130000000001</v>
      </c>
      <c r="I2238">
        <v>60.040500000000002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10695</v>
      </c>
      <c r="P2238" t="s">
        <v>60</v>
      </c>
      <c r="Q2238" t="s">
        <v>58</v>
      </c>
    </row>
    <row r="2239" spans="1:17" x14ac:dyDescent="0.25">
      <c r="A2239" t="s">
        <v>30</v>
      </c>
      <c r="B2239" t="s">
        <v>36</v>
      </c>
      <c r="C2239" t="s">
        <v>51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0.1120249</v>
      </c>
      <c r="H2239">
        <v>0.1120249</v>
      </c>
      <c r="I2239">
        <v>59.887099999999997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12331</v>
      </c>
      <c r="P2239" t="s">
        <v>60</v>
      </c>
      <c r="Q2239" t="s">
        <v>58</v>
      </c>
    </row>
    <row r="2240" spans="1:17" x14ac:dyDescent="0.25">
      <c r="A2240" t="s">
        <v>28</v>
      </c>
      <c r="B2240" t="s">
        <v>36</v>
      </c>
      <c r="C2240" t="s">
        <v>51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0.45984069999999999</v>
      </c>
      <c r="H2240">
        <v>0.45984069999999999</v>
      </c>
      <c r="I2240">
        <v>59.887099999999997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12331</v>
      </c>
      <c r="P2240" t="s">
        <v>60</v>
      </c>
      <c r="Q2240" t="s">
        <v>58</v>
      </c>
    </row>
    <row r="2241" spans="1:17" x14ac:dyDescent="0.25">
      <c r="A2241" t="s">
        <v>29</v>
      </c>
      <c r="B2241" t="s">
        <v>36</v>
      </c>
      <c r="C2241" t="s">
        <v>51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0.39314260000000001</v>
      </c>
      <c r="H2241">
        <v>0.39314260000000001</v>
      </c>
      <c r="I2241">
        <v>59.887099999999997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12331</v>
      </c>
      <c r="P2241" t="s">
        <v>60</v>
      </c>
      <c r="Q2241" t="s">
        <v>58</v>
      </c>
    </row>
    <row r="2242" spans="1:17" x14ac:dyDescent="0.25">
      <c r="A2242" t="s">
        <v>43</v>
      </c>
      <c r="B2242" t="s">
        <v>36</v>
      </c>
      <c r="C2242" t="s">
        <v>51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5.6702950000000003</v>
      </c>
      <c r="H2242">
        <v>5.6702950000000003</v>
      </c>
      <c r="I2242">
        <v>59.887099999999997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12331</v>
      </c>
      <c r="P2242" t="s">
        <v>60</v>
      </c>
      <c r="Q2242" t="s">
        <v>58</v>
      </c>
    </row>
    <row r="2243" spans="1:17" x14ac:dyDescent="0.25">
      <c r="A2243" t="s">
        <v>30</v>
      </c>
      <c r="B2243" t="s">
        <v>36</v>
      </c>
      <c r="C2243" t="s">
        <v>51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9.7338499999999994E-2</v>
      </c>
      <c r="H2243">
        <v>9.7338499999999994E-2</v>
      </c>
      <c r="I2243">
        <v>59.958399999999997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23026</v>
      </c>
      <c r="P2243" t="s">
        <v>60</v>
      </c>
      <c r="Q2243" t="s">
        <v>58</v>
      </c>
    </row>
    <row r="2244" spans="1:17" x14ac:dyDescent="0.25">
      <c r="A2244" t="s">
        <v>28</v>
      </c>
      <c r="B2244" t="s">
        <v>36</v>
      </c>
      <c r="C2244" t="s">
        <v>51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0.41659289999999999</v>
      </c>
      <c r="H2244">
        <v>0.41659289999999999</v>
      </c>
      <c r="I2244">
        <v>59.958399999999997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23026</v>
      </c>
      <c r="P2244" t="s">
        <v>60</v>
      </c>
      <c r="Q2244" t="s">
        <v>58</v>
      </c>
    </row>
    <row r="2245" spans="1:17" x14ac:dyDescent="0.25">
      <c r="A2245" t="s">
        <v>29</v>
      </c>
      <c r="B2245" t="s">
        <v>36</v>
      </c>
      <c r="C2245" t="s">
        <v>51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0.34720099999999998</v>
      </c>
      <c r="H2245">
        <v>0.34720099999999998</v>
      </c>
      <c r="I2245">
        <v>59.958399999999997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23026</v>
      </c>
      <c r="P2245" t="s">
        <v>60</v>
      </c>
      <c r="Q2245" t="s">
        <v>58</v>
      </c>
    </row>
    <row r="2246" spans="1:17" x14ac:dyDescent="0.25">
      <c r="A2246" t="s">
        <v>43</v>
      </c>
      <c r="B2246" t="s">
        <v>36</v>
      </c>
      <c r="C2246" t="s">
        <v>51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9.5924680000000002</v>
      </c>
      <c r="H2246">
        <v>9.5924680000000002</v>
      </c>
      <c r="I2246">
        <v>59.958399999999997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23026</v>
      </c>
      <c r="P2246" t="s">
        <v>60</v>
      </c>
      <c r="Q2246" t="s">
        <v>58</v>
      </c>
    </row>
    <row r="2247" spans="1:17" x14ac:dyDescent="0.25">
      <c r="A2247" t="s">
        <v>30</v>
      </c>
      <c r="B2247" t="s">
        <v>36</v>
      </c>
      <c r="C2247" t="s">
        <v>52</v>
      </c>
      <c r="D2247" t="s">
        <v>59</v>
      </c>
      <c r="E2247">
        <v>3</v>
      </c>
      <c r="F2247" t="str">
        <f t="shared" si="35"/>
        <v>Average Per Ton1-in-2October Monthly System Peak Day100% Cycling3</v>
      </c>
      <c r="G2247">
        <v>0.1001122</v>
      </c>
      <c r="H2247">
        <v>0.1001122</v>
      </c>
      <c r="I2247">
        <v>63.396799999999999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10695</v>
      </c>
      <c r="P2247" t="s">
        <v>60</v>
      </c>
      <c r="Q2247" t="s">
        <v>58</v>
      </c>
    </row>
    <row r="2248" spans="1:17" x14ac:dyDescent="0.25">
      <c r="A2248" t="s">
        <v>28</v>
      </c>
      <c r="B2248" t="s">
        <v>36</v>
      </c>
      <c r="C2248" t="s">
        <v>52</v>
      </c>
      <c r="D2248" t="s">
        <v>59</v>
      </c>
      <c r="E2248">
        <v>3</v>
      </c>
      <c r="F2248" t="str">
        <f t="shared" si="35"/>
        <v>Average Per Premise1-in-2October Monthly System Peak Day100% Cycling3</v>
      </c>
      <c r="G2248">
        <v>0.44866630000000002</v>
      </c>
      <c r="H2248">
        <v>0.44866630000000002</v>
      </c>
      <c r="I2248">
        <v>63.396799999999999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10695</v>
      </c>
      <c r="P2248" t="s">
        <v>60</v>
      </c>
      <c r="Q2248" t="s">
        <v>58</v>
      </c>
    </row>
    <row r="2249" spans="1:17" x14ac:dyDescent="0.25">
      <c r="A2249" t="s">
        <v>29</v>
      </c>
      <c r="B2249" t="s">
        <v>36</v>
      </c>
      <c r="C2249" t="s">
        <v>52</v>
      </c>
      <c r="D2249" t="s">
        <v>59</v>
      </c>
      <c r="E2249">
        <v>3</v>
      </c>
      <c r="F2249" t="str">
        <f t="shared" si="35"/>
        <v>Average Per Device1-in-2October Monthly System Peak Day100% Cycling3</v>
      </c>
      <c r="G2249">
        <v>0.36338399999999998</v>
      </c>
      <c r="H2249">
        <v>0.36338399999999998</v>
      </c>
      <c r="I2249">
        <v>63.396799999999999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10695</v>
      </c>
      <c r="P2249" t="s">
        <v>60</v>
      </c>
      <c r="Q2249" t="s">
        <v>58</v>
      </c>
    </row>
    <row r="2250" spans="1:17" x14ac:dyDescent="0.25">
      <c r="A2250" t="s">
        <v>43</v>
      </c>
      <c r="B2250" t="s">
        <v>36</v>
      </c>
      <c r="C2250" t="s">
        <v>52</v>
      </c>
      <c r="D2250" t="s">
        <v>59</v>
      </c>
      <c r="E2250">
        <v>3</v>
      </c>
      <c r="F2250" t="str">
        <f t="shared" si="35"/>
        <v>Aggregate1-in-2October Monthly System Peak Day100% Cycling3</v>
      </c>
      <c r="G2250">
        <v>4.7984859999999996</v>
      </c>
      <c r="H2250">
        <v>4.7984859999999996</v>
      </c>
      <c r="I2250">
        <v>63.396799999999999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10695</v>
      </c>
      <c r="P2250" t="s">
        <v>60</v>
      </c>
      <c r="Q2250" t="s">
        <v>58</v>
      </c>
    </row>
    <row r="2251" spans="1:17" x14ac:dyDescent="0.25">
      <c r="A2251" t="s">
        <v>30</v>
      </c>
      <c r="B2251" t="s">
        <v>36</v>
      </c>
      <c r="C2251" t="s">
        <v>52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0.13329859999999999</v>
      </c>
      <c r="H2251">
        <v>0.13329859999999999</v>
      </c>
      <c r="I2251">
        <v>63.1873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12331</v>
      </c>
      <c r="P2251" t="s">
        <v>60</v>
      </c>
      <c r="Q2251" t="s">
        <v>58</v>
      </c>
    </row>
    <row r="2252" spans="1:17" x14ac:dyDescent="0.25">
      <c r="A2252" t="s">
        <v>28</v>
      </c>
      <c r="B2252" t="s">
        <v>36</v>
      </c>
      <c r="C2252" t="s">
        <v>52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0.54716520000000002</v>
      </c>
      <c r="H2252">
        <v>0.54716529999999997</v>
      </c>
      <c r="I2252">
        <v>63.1873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12331</v>
      </c>
      <c r="P2252" t="s">
        <v>60</v>
      </c>
      <c r="Q2252" t="s">
        <v>58</v>
      </c>
    </row>
    <row r="2253" spans="1:17" x14ac:dyDescent="0.25">
      <c r="A2253" t="s">
        <v>29</v>
      </c>
      <c r="B2253" t="s">
        <v>36</v>
      </c>
      <c r="C2253" t="s">
        <v>52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0.46780100000000002</v>
      </c>
      <c r="H2253">
        <v>0.46780100000000002</v>
      </c>
      <c r="I2253">
        <v>63.1873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12331</v>
      </c>
      <c r="P2253" t="s">
        <v>60</v>
      </c>
      <c r="Q2253" t="s">
        <v>58</v>
      </c>
    </row>
    <row r="2254" spans="1:17" x14ac:dyDescent="0.25">
      <c r="A2254" t="s">
        <v>43</v>
      </c>
      <c r="B2254" t="s">
        <v>36</v>
      </c>
      <c r="C2254" t="s">
        <v>52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6.7470949999999998</v>
      </c>
      <c r="H2254">
        <v>6.7470949999999998</v>
      </c>
      <c r="I2254">
        <v>63.1873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12331</v>
      </c>
      <c r="P2254" t="s">
        <v>60</v>
      </c>
      <c r="Q2254" t="s">
        <v>58</v>
      </c>
    </row>
    <row r="2255" spans="1:17" x14ac:dyDescent="0.25">
      <c r="A2255" t="s">
        <v>30</v>
      </c>
      <c r="B2255" t="s">
        <v>36</v>
      </c>
      <c r="C2255" t="s">
        <v>52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0.1178835</v>
      </c>
      <c r="H2255">
        <v>0.1178835</v>
      </c>
      <c r="I2255">
        <v>63.284599999999998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23026</v>
      </c>
      <c r="P2255" t="s">
        <v>60</v>
      </c>
      <c r="Q2255" t="s">
        <v>58</v>
      </c>
    </row>
    <row r="2256" spans="1:17" x14ac:dyDescent="0.25">
      <c r="A2256" t="s">
        <v>28</v>
      </c>
      <c r="B2256" t="s">
        <v>36</v>
      </c>
      <c r="C2256" t="s">
        <v>52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0.50452200000000003</v>
      </c>
      <c r="H2256">
        <v>0.50452200000000003</v>
      </c>
      <c r="I2256">
        <v>63.284599999999998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23026</v>
      </c>
      <c r="P2256" t="s">
        <v>60</v>
      </c>
      <c r="Q2256" t="s">
        <v>58</v>
      </c>
    </row>
    <row r="2257" spans="1:17" x14ac:dyDescent="0.25">
      <c r="A2257" t="s">
        <v>29</v>
      </c>
      <c r="B2257" t="s">
        <v>36</v>
      </c>
      <c r="C2257" t="s">
        <v>52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0.42048370000000002</v>
      </c>
      <c r="H2257">
        <v>0.42048370000000002</v>
      </c>
      <c r="I2257">
        <v>63.284599999999998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23026</v>
      </c>
      <c r="P2257" t="s">
        <v>60</v>
      </c>
      <c r="Q2257" t="s">
        <v>58</v>
      </c>
    </row>
    <row r="2258" spans="1:17" x14ac:dyDescent="0.25">
      <c r="A2258" t="s">
        <v>43</v>
      </c>
      <c r="B2258" t="s">
        <v>36</v>
      </c>
      <c r="C2258" t="s">
        <v>52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11.61712</v>
      </c>
      <c r="H2258">
        <v>11.61712</v>
      </c>
      <c r="I2258">
        <v>63.284599999999998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23026</v>
      </c>
      <c r="P2258" t="s">
        <v>60</v>
      </c>
      <c r="Q2258" t="s">
        <v>58</v>
      </c>
    </row>
    <row r="2259" spans="1:17" x14ac:dyDescent="0.25">
      <c r="A2259" t="s">
        <v>30</v>
      </c>
      <c r="B2259" t="s">
        <v>36</v>
      </c>
      <c r="C2259" t="s">
        <v>53</v>
      </c>
      <c r="D2259" t="s">
        <v>59</v>
      </c>
      <c r="E2259">
        <v>3</v>
      </c>
      <c r="F2259" t="str">
        <f t="shared" si="35"/>
        <v>Average Per Ton1-in-2September Monthly System Peak Day100% Cycling3</v>
      </c>
      <c r="G2259">
        <v>0.16022059999999999</v>
      </c>
      <c r="H2259">
        <v>0.16022059999999999</v>
      </c>
      <c r="I2259">
        <v>69.178299999999993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10695</v>
      </c>
      <c r="P2259" t="s">
        <v>60</v>
      </c>
      <c r="Q2259" t="s">
        <v>58</v>
      </c>
    </row>
    <row r="2260" spans="1:17" x14ac:dyDescent="0.25">
      <c r="A2260" t="s">
        <v>28</v>
      </c>
      <c r="B2260" t="s">
        <v>36</v>
      </c>
      <c r="C2260" t="s">
        <v>53</v>
      </c>
      <c r="D2260" t="s">
        <v>59</v>
      </c>
      <c r="E2260">
        <v>3</v>
      </c>
      <c r="F2260" t="str">
        <f t="shared" si="35"/>
        <v>Average Per Premise1-in-2September Monthly System Peak Day100% Cycling3</v>
      </c>
      <c r="G2260">
        <v>0.71805039999999998</v>
      </c>
      <c r="H2260">
        <v>0.71805039999999998</v>
      </c>
      <c r="I2260">
        <v>69.178299999999993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10695</v>
      </c>
      <c r="P2260" t="s">
        <v>60</v>
      </c>
      <c r="Q2260" t="s">
        <v>58</v>
      </c>
    </row>
    <row r="2261" spans="1:17" x14ac:dyDescent="0.25">
      <c r="A2261" t="s">
        <v>29</v>
      </c>
      <c r="B2261" t="s">
        <v>36</v>
      </c>
      <c r="C2261" t="s">
        <v>53</v>
      </c>
      <c r="D2261" t="s">
        <v>59</v>
      </c>
      <c r="E2261">
        <v>3</v>
      </c>
      <c r="F2261" t="str">
        <f t="shared" si="35"/>
        <v>Average Per Device1-in-2September Monthly System Peak Day100% Cycling3</v>
      </c>
      <c r="G2261">
        <v>0.58156379999999996</v>
      </c>
      <c r="H2261">
        <v>0.58156370000000002</v>
      </c>
      <c r="I2261">
        <v>69.178299999999993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10695</v>
      </c>
      <c r="P2261" t="s">
        <v>60</v>
      </c>
      <c r="Q2261" t="s">
        <v>58</v>
      </c>
    </row>
    <row r="2262" spans="1:17" x14ac:dyDescent="0.25">
      <c r="A2262" t="s">
        <v>43</v>
      </c>
      <c r="B2262" t="s">
        <v>36</v>
      </c>
      <c r="C2262" t="s">
        <v>53</v>
      </c>
      <c r="D2262" t="s">
        <v>59</v>
      </c>
      <c r="E2262">
        <v>3</v>
      </c>
      <c r="F2262" t="str">
        <f t="shared" si="35"/>
        <v>Aggregate1-in-2September Monthly System Peak Day100% Cycling3</v>
      </c>
      <c r="G2262">
        <v>7.6795489999999997</v>
      </c>
      <c r="H2262">
        <v>7.6795489999999997</v>
      </c>
      <c r="I2262">
        <v>69.178299999999993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10695</v>
      </c>
      <c r="P2262" t="s">
        <v>60</v>
      </c>
      <c r="Q2262" t="s">
        <v>58</v>
      </c>
    </row>
    <row r="2263" spans="1:17" x14ac:dyDescent="0.25">
      <c r="A2263" t="s">
        <v>30</v>
      </c>
      <c r="B2263" t="s">
        <v>36</v>
      </c>
      <c r="C2263" t="s">
        <v>53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0.2067753</v>
      </c>
      <c r="H2263">
        <v>0.2067753</v>
      </c>
      <c r="I2263">
        <v>68.8202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12331</v>
      </c>
      <c r="P2263" t="s">
        <v>60</v>
      </c>
      <c r="Q2263" t="s">
        <v>58</v>
      </c>
    </row>
    <row r="2264" spans="1:17" x14ac:dyDescent="0.25">
      <c r="A2264" t="s">
        <v>28</v>
      </c>
      <c r="B2264" t="s">
        <v>36</v>
      </c>
      <c r="C2264" t="s">
        <v>53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0.84877309999999995</v>
      </c>
      <c r="H2264">
        <v>0.84877309999999995</v>
      </c>
      <c r="I2264">
        <v>68.8202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12331</v>
      </c>
      <c r="P2264" t="s">
        <v>60</v>
      </c>
      <c r="Q2264" t="s">
        <v>58</v>
      </c>
    </row>
    <row r="2265" spans="1:17" x14ac:dyDescent="0.25">
      <c r="A2265" t="s">
        <v>29</v>
      </c>
      <c r="B2265" t="s">
        <v>36</v>
      </c>
      <c r="C2265" t="s">
        <v>53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0.72566180000000002</v>
      </c>
      <c r="H2265">
        <v>0.72566180000000002</v>
      </c>
      <c r="I2265">
        <v>68.8202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12331</v>
      </c>
      <c r="P2265" t="s">
        <v>60</v>
      </c>
      <c r="Q2265" t="s">
        <v>58</v>
      </c>
    </row>
    <row r="2266" spans="1:17" x14ac:dyDescent="0.25">
      <c r="A2266" t="s">
        <v>43</v>
      </c>
      <c r="B2266" t="s">
        <v>36</v>
      </c>
      <c r="C2266" t="s">
        <v>53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10.46622</v>
      </c>
      <c r="H2266">
        <v>10.46622</v>
      </c>
      <c r="I2266">
        <v>68.8202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12331</v>
      </c>
      <c r="P2266" t="s">
        <v>60</v>
      </c>
      <c r="Q2266" t="s">
        <v>58</v>
      </c>
    </row>
    <row r="2267" spans="1:17" x14ac:dyDescent="0.25">
      <c r="A2267" t="s">
        <v>30</v>
      </c>
      <c r="B2267" t="s">
        <v>36</v>
      </c>
      <c r="C2267" t="s">
        <v>53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0.1851506</v>
      </c>
      <c r="H2267">
        <v>0.1851506</v>
      </c>
      <c r="I2267">
        <v>68.986500000000007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23026</v>
      </c>
      <c r="P2267" t="s">
        <v>60</v>
      </c>
      <c r="Q2267" t="s">
        <v>58</v>
      </c>
    </row>
    <row r="2268" spans="1:17" x14ac:dyDescent="0.25">
      <c r="A2268" t="s">
        <v>28</v>
      </c>
      <c r="B2268" t="s">
        <v>36</v>
      </c>
      <c r="C2268" t="s">
        <v>53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0.79241430000000002</v>
      </c>
      <c r="H2268">
        <v>0.79241430000000002</v>
      </c>
      <c r="I2268">
        <v>68.986500000000007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23026</v>
      </c>
      <c r="P2268" t="s">
        <v>60</v>
      </c>
      <c r="Q2268" t="s">
        <v>58</v>
      </c>
    </row>
    <row r="2269" spans="1:17" x14ac:dyDescent="0.25">
      <c r="A2269" t="s">
        <v>29</v>
      </c>
      <c r="B2269" t="s">
        <v>36</v>
      </c>
      <c r="C2269" t="s">
        <v>53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0.6604217</v>
      </c>
      <c r="H2269">
        <v>0.6604217</v>
      </c>
      <c r="I2269">
        <v>68.986500000000007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23026</v>
      </c>
      <c r="P2269" t="s">
        <v>60</v>
      </c>
      <c r="Q2269" t="s">
        <v>58</v>
      </c>
    </row>
    <row r="2270" spans="1:17" x14ac:dyDescent="0.25">
      <c r="A2270" t="s">
        <v>43</v>
      </c>
      <c r="B2270" t="s">
        <v>36</v>
      </c>
      <c r="C2270" t="s">
        <v>53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18.246130000000001</v>
      </c>
      <c r="H2270">
        <v>18.246130000000001</v>
      </c>
      <c r="I2270">
        <v>68.986500000000007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23026</v>
      </c>
      <c r="P2270" t="s">
        <v>60</v>
      </c>
      <c r="Q2270" t="s">
        <v>58</v>
      </c>
    </row>
    <row r="2271" spans="1:17" x14ac:dyDescent="0.25">
      <c r="A2271" t="s">
        <v>30</v>
      </c>
      <c r="B2271" t="s">
        <v>36</v>
      </c>
      <c r="C2271" t="s">
        <v>48</v>
      </c>
      <c r="D2271" t="s">
        <v>59</v>
      </c>
      <c r="E2271">
        <v>4</v>
      </c>
      <c r="F2271" t="str">
        <f t="shared" si="35"/>
        <v>Average Per Ton1-in-2August Monthly System Peak Day100% Cycling4</v>
      </c>
      <c r="G2271">
        <v>0.1441926</v>
      </c>
      <c r="H2271">
        <v>0.1441926</v>
      </c>
      <c r="I2271">
        <v>67.097800000000007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10695</v>
      </c>
      <c r="P2271" t="s">
        <v>60</v>
      </c>
      <c r="Q2271" t="s">
        <v>58</v>
      </c>
    </row>
    <row r="2272" spans="1:17" x14ac:dyDescent="0.25">
      <c r="A2272" t="s">
        <v>28</v>
      </c>
      <c r="B2272" t="s">
        <v>36</v>
      </c>
      <c r="C2272" t="s">
        <v>48</v>
      </c>
      <c r="D2272" t="s">
        <v>59</v>
      </c>
      <c r="E2272">
        <v>4</v>
      </c>
      <c r="F2272" t="str">
        <f t="shared" si="35"/>
        <v>Average Per Premise1-in-2August Monthly System Peak Day100% Cycling4</v>
      </c>
      <c r="G2272">
        <v>0.64621899999999999</v>
      </c>
      <c r="H2272">
        <v>0.64621899999999999</v>
      </c>
      <c r="I2272">
        <v>67.097800000000007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10695</v>
      </c>
      <c r="P2272" t="s">
        <v>60</v>
      </c>
      <c r="Q2272" t="s">
        <v>58</v>
      </c>
    </row>
    <row r="2273" spans="1:17" x14ac:dyDescent="0.25">
      <c r="A2273" t="s">
        <v>29</v>
      </c>
      <c r="B2273" t="s">
        <v>36</v>
      </c>
      <c r="C2273" t="s">
        <v>48</v>
      </c>
      <c r="D2273" t="s">
        <v>59</v>
      </c>
      <c r="E2273">
        <v>4</v>
      </c>
      <c r="F2273" t="str">
        <f t="shared" si="35"/>
        <v>Average Per Device1-in-2August Monthly System Peak Day100% Cycling4</v>
      </c>
      <c r="G2273">
        <v>0.52338600000000002</v>
      </c>
      <c r="H2273">
        <v>0.52338600000000002</v>
      </c>
      <c r="I2273">
        <v>67.097800000000007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10695</v>
      </c>
      <c r="P2273" t="s">
        <v>60</v>
      </c>
      <c r="Q2273" t="s">
        <v>58</v>
      </c>
    </row>
    <row r="2274" spans="1:17" x14ac:dyDescent="0.25">
      <c r="A2274" t="s">
        <v>43</v>
      </c>
      <c r="B2274" t="s">
        <v>36</v>
      </c>
      <c r="C2274" t="s">
        <v>48</v>
      </c>
      <c r="D2274" t="s">
        <v>59</v>
      </c>
      <c r="E2274">
        <v>4</v>
      </c>
      <c r="F2274" t="str">
        <f t="shared" si="35"/>
        <v>Aggregate1-in-2August Monthly System Peak Day100% Cycling4</v>
      </c>
      <c r="G2274">
        <v>6.9113119999999997</v>
      </c>
      <c r="H2274">
        <v>6.9113119999999997</v>
      </c>
      <c r="I2274">
        <v>67.097800000000007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10695</v>
      </c>
      <c r="P2274" t="s">
        <v>60</v>
      </c>
      <c r="Q2274" t="s">
        <v>58</v>
      </c>
    </row>
    <row r="2275" spans="1:17" x14ac:dyDescent="0.25">
      <c r="A2275" t="s">
        <v>30</v>
      </c>
      <c r="B2275" t="s">
        <v>36</v>
      </c>
      <c r="C2275" t="s">
        <v>48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0.1848833</v>
      </c>
      <c r="H2275">
        <v>0.1848833</v>
      </c>
      <c r="I2275">
        <v>66.650199999999998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12331</v>
      </c>
      <c r="P2275" t="s">
        <v>60</v>
      </c>
      <c r="Q2275" t="s">
        <v>58</v>
      </c>
    </row>
    <row r="2276" spans="1:17" x14ac:dyDescent="0.25">
      <c r="A2276" t="s">
        <v>28</v>
      </c>
      <c r="B2276" t="s">
        <v>36</v>
      </c>
      <c r="C2276" t="s">
        <v>48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0.75891059999999999</v>
      </c>
      <c r="H2276">
        <v>0.75891059999999999</v>
      </c>
      <c r="I2276">
        <v>66.650199999999998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12331</v>
      </c>
      <c r="P2276" t="s">
        <v>60</v>
      </c>
      <c r="Q2276" t="s">
        <v>58</v>
      </c>
    </row>
    <row r="2277" spans="1:17" x14ac:dyDescent="0.25">
      <c r="A2277" t="s">
        <v>29</v>
      </c>
      <c r="B2277" t="s">
        <v>36</v>
      </c>
      <c r="C2277" t="s">
        <v>48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0.64883360000000001</v>
      </c>
      <c r="H2277">
        <v>0.64883360000000001</v>
      </c>
      <c r="I2277">
        <v>66.650199999999998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12331</v>
      </c>
      <c r="P2277" t="s">
        <v>60</v>
      </c>
      <c r="Q2277" t="s">
        <v>58</v>
      </c>
    </row>
    <row r="2278" spans="1:17" x14ac:dyDescent="0.25">
      <c r="A2278" t="s">
        <v>43</v>
      </c>
      <c r="B2278" t="s">
        <v>36</v>
      </c>
      <c r="C2278" t="s">
        <v>48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9.3581269999999996</v>
      </c>
      <c r="H2278">
        <v>9.3581269999999996</v>
      </c>
      <c r="I2278">
        <v>66.650199999999998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12331</v>
      </c>
      <c r="P2278" t="s">
        <v>60</v>
      </c>
      <c r="Q2278" t="s">
        <v>58</v>
      </c>
    </row>
    <row r="2279" spans="1:17" x14ac:dyDescent="0.25">
      <c r="A2279" t="s">
        <v>30</v>
      </c>
      <c r="B2279" t="s">
        <v>36</v>
      </c>
      <c r="C2279" t="s">
        <v>48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0.16598250000000001</v>
      </c>
      <c r="H2279">
        <v>0.16598250000000001</v>
      </c>
      <c r="I2279">
        <v>66.858099999999993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23026</v>
      </c>
      <c r="P2279" t="s">
        <v>60</v>
      </c>
      <c r="Q2279" t="s">
        <v>58</v>
      </c>
    </row>
    <row r="2280" spans="1:17" x14ac:dyDescent="0.25">
      <c r="A2280" t="s">
        <v>28</v>
      </c>
      <c r="B2280" t="s">
        <v>36</v>
      </c>
      <c r="C2280" t="s">
        <v>48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0.71037779999999995</v>
      </c>
      <c r="H2280">
        <v>0.71037779999999995</v>
      </c>
      <c r="I2280">
        <v>66.858099999999993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23026</v>
      </c>
      <c r="P2280" t="s">
        <v>60</v>
      </c>
      <c r="Q2280" t="s">
        <v>58</v>
      </c>
    </row>
    <row r="2281" spans="1:17" x14ac:dyDescent="0.25">
      <c r="A2281" t="s">
        <v>29</v>
      </c>
      <c r="B2281" t="s">
        <v>36</v>
      </c>
      <c r="C2281" t="s">
        <v>48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0.59204999999999997</v>
      </c>
      <c r="H2281">
        <v>0.59204999999999997</v>
      </c>
      <c r="I2281">
        <v>66.858099999999993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23026</v>
      </c>
      <c r="P2281" t="s">
        <v>60</v>
      </c>
      <c r="Q2281" t="s">
        <v>58</v>
      </c>
    </row>
    <row r="2282" spans="1:17" x14ac:dyDescent="0.25">
      <c r="A2282" t="s">
        <v>43</v>
      </c>
      <c r="B2282" t="s">
        <v>36</v>
      </c>
      <c r="C2282" t="s">
        <v>48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16.35716</v>
      </c>
      <c r="H2282">
        <v>16.35716</v>
      </c>
      <c r="I2282">
        <v>66.858099999999993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23026</v>
      </c>
      <c r="P2282" t="s">
        <v>60</v>
      </c>
      <c r="Q2282" t="s">
        <v>58</v>
      </c>
    </row>
    <row r="2283" spans="1:17" x14ac:dyDescent="0.25">
      <c r="A2283" t="s">
        <v>30</v>
      </c>
      <c r="B2283" t="s">
        <v>36</v>
      </c>
      <c r="C2283" t="s">
        <v>37</v>
      </c>
      <c r="D2283" t="s">
        <v>59</v>
      </c>
      <c r="E2283">
        <v>4</v>
      </c>
      <c r="F2283" t="str">
        <f t="shared" si="35"/>
        <v>Average Per Ton1-in-2August Typical Event Day100% Cycling4</v>
      </c>
      <c r="G2283">
        <v>0.12641579999999999</v>
      </c>
      <c r="H2283">
        <v>0.12641579999999999</v>
      </c>
      <c r="I2283">
        <v>65.866600000000005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10695</v>
      </c>
      <c r="P2283" t="s">
        <v>60</v>
      </c>
      <c r="Q2283" t="s">
        <v>58</v>
      </c>
    </row>
    <row r="2284" spans="1:17" x14ac:dyDescent="0.25">
      <c r="A2284" t="s">
        <v>28</v>
      </c>
      <c r="B2284" t="s">
        <v>36</v>
      </c>
      <c r="C2284" t="s">
        <v>37</v>
      </c>
      <c r="D2284" t="s">
        <v>59</v>
      </c>
      <c r="E2284">
        <v>4</v>
      </c>
      <c r="F2284" t="str">
        <f t="shared" si="35"/>
        <v>Average Per Premise1-in-2August Typical Event Day100% Cycling4</v>
      </c>
      <c r="G2284">
        <v>0.56654970000000004</v>
      </c>
      <c r="H2284">
        <v>0.56654970000000004</v>
      </c>
      <c r="I2284">
        <v>65.866600000000005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10695</v>
      </c>
      <c r="P2284" t="s">
        <v>60</v>
      </c>
      <c r="Q2284" t="s">
        <v>58</v>
      </c>
    </row>
    <row r="2285" spans="1:17" x14ac:dyDescent="0.25">
      <c r="A2285" t="s">
        <v>29</v>
      </c>
      <c r="B2285" t="s">
        <v>36</v>
      </c>
      <c r="C2285" t="s">
        <v>37</v>
      </c>
      <c r="D2285" t="s">
        <v>59</v>
      </c>
      <c r="E2285">
        <v>4</v>
      </c>
      <c r="F2285" t="str">
        <f t="shared" si="35"/>
        <v>Average Per Device1-in-2August Typical Event Day100% Cycling4</v>
      </c>
      <c r="G2285">
        <v>0.4588602</v>
      </c>
      <c r="H2285">
        <v>0.4588602</v>
      </c>
      <c r="I2285">
        <v>65.866600000000005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10695</v>
      </c>
      <c r="P2285" t="s">
        <v>60</v>
      </c>
      <c r="Q2285" t="s">
        <v>58</v>
      </c>
    </row>
    <row r="2286" spans="1:17" x14ac:dyDescent="0.25">
      <c r="A2286" t="s">
        <v>43</v>
      </c>
      <c r="B2286" t="s">
        <v>36</v>
      </c>
      <c r="C2286" t="s">
        <v>37</v>
      </c>
      <c r="D2286" t="s">
        <v>59</v>
      </c>
      <c r="E2286">
        <v>4</v>
      </c>
      <c r="F2286" t="str">
        <f t="shared" si="35"/>
        <v>Aggregate1-in-2August Typical Event Day100% Cycling4</v>
      </c>
      <c r="G2286">
        <v>6.0592490000000003</v>
      </c>
      <c r="H2286">
        <v>6.0592490000000003</v>
      </c>
      <c r="I2286">
        <v>65.866600000000005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10695</v>
      </c>
      <c r="P2286" t="s">
        <v>60</v>
      </c>
      <c r="Q2286" t="s">
        <v>58</v>
      </c>
    </row>
    <row r="2287" spans="1:17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0.16382720000000001</v>
      </c>
      <c r="H2287">
        <v>0.16382720000000001</v>
      </c>
      <c r="I2287">
        <v>65.508099999999999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12331</v>
      </c>
      <c r="P2287" t="s">
        <v>60</v>
      </c>
      <c r="Q2287" t="s">
        <v>58</v>
      </c>
    </row>
    <row r="2288" spans="1:17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0.67247950000000001</v>
      </c>
      <c r="H2288">
        <v>0.67247950000000001</v>
      </c>
      <c r="I2288">
        <v>65.508099999999999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12331</v>
      </c>
      <c r="P2288" t="s">
        <v>60</v>
      </c>
      <c r="Q2288" t="s">
        <v>58</v>
      </c>
    </row>
    <row r="2289" spans="1:17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0.57493890000000003</v>
      </c>
      <c r="H2289">
        <v>0.57493890000000003</v>
      </c>
      <c r="I2289">
        <v>65.508099999999999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12331</v>
      </c>
      <c r="P2289" t="s">
        <v>60</v>
      </c>
      <c r="Q2289" t="s">
        <v>58</v>
      </c>
    </row>
    <row r="2290" spans="1:17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8.2923439999999999</v>
      </c>
      <c r="H2290">
        <v>8.2923449999999992</v>
      </c>
      <c r="I2290">
        <v>65.508099999999999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12331</v>
      </c>
      <c r="P2290" t="s">
        <v>60</v>
      </c>
      <c r="Q2290" t="s">
        <v>58</v>
      </c>
    </row>
    <row r="2291" spans="1:17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0.14644960000000001</v>
      </c>
      <c r="H2291">
        <v>0.14644960000000001</v>
      </c>
      <c r="I2291">
        <v>65.674599999999998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23026</v>
      </c>
      <c r="P2291" t="s">
        <v>60</v>
      </c>
      <c r="Q2291" t="s">
        <v>58</v>
      </c>
    </row>
    <row r="2292" spans="1:17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0.62678029999999996</v>
      </c>
      <c r="H2292">
        <v>0.62678040000000002</v>
      </c>
      <c r="I2292">
        <v>65.674599999999998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23026</v>
      </c>
      <c r="P2292" t="s">
        <v>60</v>
      </c>
      <c r="Q2292" t="s">
        <v>58</v>
      </c>
    </row>
    <row r="2293" spans="1:17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0.52237739999999999</v>
      </c>
      <c r="H2293">
        <v>0.52237739999999999</v>
      </c>
      <c r="I2293">
        <v>65.674599999999998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23026</v>
      </c>
      <c r="P2293" t="s">
        <v>60</v>
      </c>
      <c r="Q2293" t="s">
        <v>58</v>
      </c>
    </row>
    <row r="2294" spans="1:17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14.43224</v>
      </c>
      <c r="H2294">
        <v>14.43224</v>
      </c>
      <c r="I2294">
        <v>65.674599999999998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23026</v>
      </c>
      <c r="P2294" t="s">
        <v>60</v>
      </c>
      <c r="Q2294" t="s">
        <v>58</v>
      </c>
    </row>
    <row r="2295" spans="1:17" x14ac:dyDescent="0.25">
      <c r="A2295" t="s">
        <v>30</v>
      </c>
      <c r="B2295" t="s">
        <v>36</v>
      </c>
      <c r="C2295" t="s">
        <v>49</v>
      </c>
      <c r="D2295" t="s">
        <v>59</v>
      </c>
      <c r="E2295">
        <v>4</v>
      </c>
      <c r="F2295" t="str">
        <f t="shared" si="35"/>
        <v>Average Per Ton1-in-2July Monthly System Peak Day100% Cycling4</v>
      </c>
      <c r="G2295">
        <v>0.11480360000000001</v>
      </c>
      <c r="H2295">
        <v>0.11480360000000001</v>
      </c>
      <c r="I2295">
        <v>66.223799999999997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10695</v>
      </c>
      <c r="P2295" t="s">
        <v>60</v>
      </c>
      <c r="Q2295" t="s">
        <v>58</v>
      </c>
    </row>
    <row r="2296" spans="1:17" x14ac:dyDescent="0.25">
      <c r="A2296" t="s">
        <v>28</v>
      </c>
      <c r="B2296" t="s">
        <v>36</v>
      </c>
      <c r="C2296" t="s">
        <v>49</v>
      </c>
      <c r="D2296" t="s">
        <v>59</v>
      </c>
      <c r="E2296">
        <v>4</v>
      </c>
      <c r="F2296" t="str">
        <f t="shared" si="35"/>
        <v>Average Per Premise1-in-2July Monthly System Peak Day100% Cycling4</v>
      </c>
      <c r="G2296">
        <v>0.51450779999999996</v>
      </c>
      <c r="H2296">
        <v>0.51450779999999996</v>
      </c>
      <c r="I2296">
        <v>66.223799999999997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10695</v>
      </c>
      <c r="P2296" t="s">
        <v>60</v>
      </c>
      <c r="Q2296" t="s">
        <v>58</v>
      </c>
    </row>
    <row r="2297" spans="1:17" x14ac:dyDescent="0.25">
      <c r="A2297" t="s">
        <v>29</v>
      </c>
      <c r="B2297" t="s">
        <v>36</v>
      </c>
      <c r="C2297" t="s">
        <v>49</v>
      </c>
      <c r="D2297" t="s">
        <v>59</v>
      </c>
      <c r="E2297">
        <v>4</v>
      </c>
      <c r="F2297" t="str">
        <f t="shared" si="35"/>
        <v>Average Per Device1-in-2July Monthly System Peak Day100% Cycling4</v>
      </c>
      <c r="G2297">
        <v>0.41671039999999998</v>
      </c>
      <c r="H2297">
        <v>0.41671039999999998</v>
      </c>
      <c r="I2297">
        <v>66.223799999999997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10695</v>
      </c>
      <c r="P2297" t="s">
        <v>60</v>
      </c>
      <c r="Q2297" t="s">
        <v>58</v>
      </c>
    </row>
    <row r="2298" spans="1:17" x14ac:dyDescent="0.25">
      <c r="A2298" t="s">
        <v>43</v>
      </c>
      <c r="B2298" t="s">
        <v>36</v>
      </c>
      <c r="C2298" t="s">
        <v>49</v>
      </c>
      <c r="D2298" t="s">
        <v>59</v>
      </c>
      <c r="E2298">
        <v>4</v>
      </c>
      <c r="F2298" t="str">
        <f t="shared" si="35"/>
        <v>Aggregate1-in-2July Monthly System Peak Day100% Cycling4</v>
      </c>
      <c r="G2298">
        <v>5.5026609999999998</v>
      </c>
      <c r="H2298">
        <v>5.5026609999999998</v>
      </c>
      <c r="I2298">
        <v>66.223799999999997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10695</v>
      </c>
      <c r="P2298" t="s">
        <v>60</v>
      </c>
      <c r="Q2298" t="s">
        <v>58</v>
      </c>
    </row>
    <row r="2299" spans="1:17" x14ac:dyDescent="0.25">
      <c r="A2299" t="s">
        <v>30</v>
      </c>
      <c r="B2299" t="s">
        <v>36</v>
      </c>
      <c r="C2299" t="s">
        <v>49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0.14952480000000001</v>
      </c>
      <c r="H2299">
        <v>0.14952480000000001</v>
      </c>
      <c r="I2299">
        <v>66.105699999999999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12331</v>
      </c>
      <c r="P2299" t="s">
        <v>60</v>
      </c>
      <c r="Q2299" t="s">
        <v>58</v>
      </c>
    </row>
    <row r="2300" spans="1:17" x14ac:dyDescent="0.25">
      <c r="A2300" t="s">
        <v>28</v>
      </c>
      <c r="B2300" t="s">
        <v>36</v>
      </c>
      <c r="C2300" t="s">
        <v>49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0.61377090000000001</v>
      </c>
      <c r="H2300">
        <v>0.61377090000000001</v>
      </c>
      <c r="I2300">
        <v>66.105699999999999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12331</v>
      </c>
      <c r="P2300" t="s">
        <v>60</v>
      </c>
      <c r="Q2300" t="s">
        <v>58</v>
      </c>
    </row>
    <row r="2301" spans="1:17" x14ac:dyDescent="0.25">
      <c r="A2301" t="s">
        <v>29</v>
      </c>
      <c r="B2301" t="s">
        <v>36</v>
      </c>
      <c r="C2301" t="s">
        <v>49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0.52474580000000004</v>
      </c>
      <c r="H2301">
        <v>0.52474580000000004</v>
      </c>
      <c r="I2301">
        <v>66.105699999999999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12331</v>
      </c>
      <c r="P2301" t="s">
        <v>60</v>
      </c>
      <c r="Q2301" t="s">
        <v>58</v>
      </c>
    </row>
    <row r="2302" spans="1:17" x14ac:dyDescent="0.25">
      <c r="A2302" t="s">
        <v>43</v>
      </c>
      <c r="B2302" t="s">
        <v>36</v>
      </c>
      <c r="C2302" t="s">
        <v>49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7.5684100000000001</v>
      </c>
      <c r="H2302">
        <v>7.5684089999999999</v>
      </c>
      <c r="I2302">
        <v>66.105699999999999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12331</v>
      </c>
      <c r="P2302" t="s">
        <v>60</v>
      </c>
      <c r="Q2302" t="s">
        <v>58</v>
      </c>
    </row>
    <row r="2303" spans="1:17" x14ac:dyDescent="0.25">
      <c r="A2303" t="s">
        <v>30</v>
      </c>
      <c r="B2303" t="s">
        <v>36</v>
      </c>
      <c r="C2303" t="s">
        <v>49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0.13339680000000001</v>
      </c>
      <c r="H2303">
        <v>0.13339680000000001</v>
      </c>
      <c r="I2303">
        <v>66.160600000000002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23026</v>
      </c>
      <c r="P2303" t="s">
        <v>60</v>
      </c>
      <c r="Q2303" t="s">
        <v>58</v>
      </c>
    </row>
    <row r="2304" spans="1:17" x14ac:dyDescent="0.25">
      <c r="A2304" t="s">
        <v>28</v>
      </c>
      <c r="B2304" t="s">
        <v>36</v>
      </c>
      <c r="C2304" t="s">
        <v>49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0.57091639999999999</v>
      </c>
      <c r="H2304">
        <v>0.57091639999999999</v>
      </c>
      <c r="I2304">
        <v>66.160600000000002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23026</v>
      </c>
      <c r="P2304" t="s">
        <v>60</v>
      </c>
      <c r="Q2304" t="s">
        <v>58</v>
      </c>
    </row>
    <row r="2305" spans="1:17" x14ac:dyDescent="0.25">
      <c r="A2305" t="s">
        <v>29</v>
      </c>
      <c r="B2305" t="s">
        <v>36</v>
      </c>
      <c r="C2305" t="s">
        <v>49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0.47581879999999999</v>
      </c>
      <c r="H2305">
        <v>0.47581879999999999</v>
      </c>
      <c r="I2305">
        <v>66.160600000000002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23026</v>
      </c>
      <c r="P2305" t="s">
        <v>60</v>
      </c>
      <c r="Q2305" t="s">
        <v>58</v>
      </c>
    </row>
    <row r="2306" spans="1:17" x14ac:dyDescent="0.25">
      <c r="A2306" t="s">
        <v>43</v>
      </c>
      <c r="B2306" t="s">
        <v>36</v>
      </c>
      <c r="C2306" t="s">
        <v>49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13.14592</v>
      </c>
      <c r="H2306">
        <v>13.14592</v>
      </c>
      <c r="I2306">
        <v>66.160600000000002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23026</v>
      </c>
      <c r="P2306" t="s">
        <v>60</v>
      </c>
      <c r="Q2306" t="s">
        <v>58</v>
      </c>
    </row>
    <row r="2307" spans="1:17" x14ac:dyDescent="0.25">
      <c r="A2307" t="s">
        <v>30</v>
      </c>
      <c r="B2307" t="s">
        <v>36</v>
      </c>
      <c r="C2307" t="s">
        <v>50</v>
      </c>
      <c r="D2307" t="s">
        <v>59</v>
      </c>
      <c r="E2307">
        <v>4</v>
      </c>
      <c r="F2307" t="str">
        <f t="shared" ref="F2307:F2370" si="36">CONCATENATE(A2307,B2307,C2307,D2307,E2307)</f>
        <v>Average Per Ton1-in-2June Monthly System Peak Day100% Cycling4</v>
      </c>
      <c r="G2307">
        <v>9.8243399999999995E-2</v>
      </c>
      <c r="H2307">
        <v>9.8243399999999995E-2</v>
      </c>
      <c r="I2307">
        <v>62.046999999999997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10695</v>
      </c>
      <c r="P2307" t="s">
        <v>60</v>
      </c>
      <c r="Q2307" t="s">
        <v>58</v>
      </c>
    </row>
    <row r="2308" spans="1:17" x14ac:dyDescent="0.25">
      <c r="A2308" t="s">
        <v>28</v>
      </c>
      <c r="B2308" t="s">
        <v>36</v>
      </c>
      <c r="C2308" t="s">
        <v>50</v>
      </c>
      <c r="D2308" t="s">
        <v>59</v>
      </c>
      <c r="E2308">
        <v>4</v>
      </c>
      <c r="F2308" t="str">
        <f t="shared" si="36"/>
        <v>Average Per Premise1-in-2June Monthly System Peak Day100% Cycling4</v>
      </c>
      <c r="G2308">
        <v>0.44029099999999999</v>
      </c>
      <c r="H2308">
        <v>0.44029099999999999</v>
      </c>
      <c r="I2308">
        <v>62.046999999999997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10695</v>
      </c>
      <c r="P2308" t="s">
        <v>60</v>
      </c>
      <c r="Q2308" t="s">
        <v>58</v>
      </c>
    </row>
    <row r="2309" spans="1:17" x14ac:dyDescent="0.25">
      <c r="A2309" t="s">
        <v>29</v>
      </c>
      <c r="B2309" t="s">
        <v>36</v>
      </c>
      <c r="C2309" t="s">
        <v>50</v>
      </c>
      <c r="D2309" t="s">
        <v>59</v>
      </c>
      <c r="E2309">
        <v>4</v>
      </c>
      <c r="F2309" t="str">
        <f t="shared" si="36"/>
        <v>Average Per Device1-in-2June Monthly System Peak Day100% Cycling4</v>
      </c>
      <c r="G2309">
        <v>0.35660069999999999</v>
      </c>
      <c r="H2309">
        <v>0.35660069999999999</v>
      </c>
      <c r="I2309">
        <v>62.046999999999997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10695</v>
      </c>
      <c r="P2309" t="s">
        <v>60</v>
      </c>
      <c r="Q2309" t="s">
        <v>58</v>
      </c>
    </row>
    <row r="2310" spans="1:17" x14ac:dyDescent="0.25">
      <c r="A2310" t="s">
        <v>43</v>
      </c>
      <c r="B2310" t="s">
        <v>36</v>
      </c>
      <c r="C2310" t="s">
        <v>50</v>
      </c>
      <c r="D2310" t="s">
        <v>59</v>
      </c>
      <c r="E2310">
        <v>4</v>
      </c>
      <c r="F2310" t="str">
        <f t="shared" si="36"/>
        <v>Aggregate1-in-2June Monthly System Peak Day100% Cycling4</v>
      </c>
      <c r="G2310">
        <v>4.7089119999999998</v>
      </c>
      <c r="H2310">
        <v>4.7089119999999998</v>
      </c>
      <c r="I2310">
        <v>62.046999999999997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10695</v>
      </c>
      <c r="P2310" t="s">
        <v>60</v>
      </c>
      <c r="Q2310" t="s">
        <v>58</v>
      </c>
    </row>
    <row r="2311" spans="1:17" x14ac:dyDescent="0.25">
      <c r="A2311" t="s">
        <v>30</v>
      </c>
      <c r="B2311" t="s">
        <v>36</v>
      </c>
      <c r="C2311" t="s">
        <v>50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0.1303753</v>
      </c>
      <c r="H2311">
        <v>0.1303753</v>
      </c>
      <c r="I2311">
        <v>61.626199999999997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12331</v>
      </c>
      <c r="P2311" t="s">
        <v>60</v>
      </c>
      <c r="Q2311" t="s">
        <v>58</v>
      </c>
    </row>
    <row r="2312" spans="1:17" x14ac:dyDescent="0.25">
      <c r="A2312" t="s">
        <v>28</v>
      </c>
      <c r="B2312" t="s">
        <v>36</v>
      </c>
      <c r="C2312" t="s">
        <v>50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0.53516580000000002</v>
      </c>
      <c r="H2312">
        <v>0.53516580000000002</v>
      </c>
      <c r="I2312">
        <v>61.626199999999997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12331</v>
      </c>
      <c r="P2312" t="s">
        <v>60</v>
      </c>
      <c r="Q2312" t="s">
        <v>58</v>
      </c>
    </row>
    <row r="2313" spans="1:17" x14ac:dyDescent="0.25">
      <c r="A2313" t="s">
        <v>29</v>
      </c>
      <c r="B2313" t="s">
        <v>36</v>
      </c>
      <c r="C2313" t="s">
        <v>50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0.45754210000000001</v>
      </c>
      <c r="H2313">
        <v>0.45754210000000001</v>
      </c>
      <c r="I2313">
        <v>61.626199999999997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12331</v>
      </c>
      <c r="P2313" t="s">
        <v>60</v>
      </c>
      <c r="Q2313" t="s">
        <v>58</v>
      </c>
    </row>
    <row r="2314" spans="1:17" x14ac:dyDescent="0.25">
      <c r="A2314" t="s">
        <v>43</v>
      </c>
      <c r="B2314" t="s">
        <v>36</v>
      </c>
      <c r="C2314" t="s">
        <v>50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6.5991289999999996</v>
      </c>
      <c r="H2314">
        <v>6.5991299999999997</v>
      </c>
      <c r="I2314">
        <v>61.626199999999997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12331</v>
      </c>
      <c r="P2314" t="s">
        <v>60</v>
      </c>
      <c r="Q2314" t="s">
        <v>58</v>
      </c>
    </row>
    <row r="2315" spans="1:17" x14ac:dyDescent="0.25">
      <c r="A2315" t="s">
        <v>30</v>
      </c>
      <c r="B2315" t="s">
        <v>36</v>
      </c>
      <c r="C2315" t="s">
        <v>50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0.11545</v>
      </c>
      <c r="H2315">
        <v>0.11545</v>
      </c>
      <c r="I2315">
        <v>61.8217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23026</v>
      </c>
      <c r="P2315" t="s">
        <v>60</v>
      </c>
      <c r="Q2315" t="s">
        <v>58</v>
      </c>
    </row>
    <row r="2316" spans="1:17" x14ac:dyDescent="0.25">
      <c r="A2316" t="s">
        <v>28</v>
      </c>
      <c r="B2316" t="s">
        <v>36</v>
      </c>
      <c r="C2316" t="s">
        <v>50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0.49410710000000002</v>
      </c>
      <c r="H2316">
        <v>0.49410710000000002</v>
      </c>
      <c r="I2316">
        <v>61.8217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23026</v>
      </c>
      <c r="P2316" t="s">
        <v>60</v>
      </c>
      <c r="Q2316" t="s">
        <v>58</v>
      </c>
    </row>
    <row r="2317" spans="1:17" x14ac:dyDescent="0.25">
      <c r="A2317" t="s">
        <v>29</v>
      </c>
      <c r="B2317" t="s">
        <v>36</v>
      </c>
      <c r="C2317" t="s">
        <v>50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0.41180359999999999</v>
      </c>
      <c r="H2317">
        <v>0.41180359999999999</v>
      </c>
      <c r="I2317">
        <v>61.8217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23026</v>
      </c>
      <c r="P2317" t="s">
        <v>60</v>
      </c>
      <c r="Q2317" t="s">
        <v>58</v>
      </c>
    </row>
    <row r="2318" spans="1:17" x14ac:dyDescent="0.25">
      <c r="A2318" t="s">
        <v>43</v>
      </c>
      <c r="B2318" t="s">
        <v>36</v>
      </c>
      <c r="C2318" t="s">
        <v>50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11.37731</v>
      </c>
      <c r="H2318">
        <v>11.37731</v>
      </c>
      <c r="I2318">
        <v>61.8217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23026</v>
      </c>
      <c r="P2318" t="s">
        <v>60</v>
      </c>
      <c r="Q2318" t="s">
        <v>58</v>
      </c>
    </row>
    <row r="2319" spans="1:17" x14ac:dyDescent="0.25">
      <c r="A2319" t="s">
        <v>30</v>
      </c>
      <c r="B2319" t="s">
        <v>36</v>
      </c>
      <c r="C2319" t="s">
        <v>51</v>
      </c>
      <c r="D2319" t="s">
        <v>59</v>
      </c>
      <c r="E2319">
        <v>4</v>
      </c>
      <c r="F2319" t="str">
        <f t="shared" si="36"/>
        <v>Average Per Ton1-in-2May Monthly System Peak Day100% Cycling4</v>
      </c>
      <c r="G2319">
        <v>7.4487100000000001E-2</v>
      </c>
      <c r="H2319">
        <v>7.4487100000000001E-2</v>
      </c>
      <c r="I2319">
        <v>60.097000000000001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10695</v>
      </c>
      <c r="P2319" t="s">
        <v>60</v>
      </c>
      <c r="Q2319" t="s">
        <v>58</v>
      </c>
    </row>
    <row r="2320" spans="1:17" x14ac:dyDescent="0.25">
      <c r="A2320" t="s">
        <v>28</v>
      </c>
      <c r="B2320" t="s">
        <v>36</v>
      </c>
      <c r="C2320" t="s">
        <v>51</v>
      </c>
      <c r="D2320" t="s">
        <v>59</v>
      </c>
      <c r="E2320">
        <v>4</v>
      </c>
      <c r="F2320" t="str">
        <f t="shared" si="36"/>
        <v>Average Per Premise1-in-2May Monthly System Peak Day100% Cycling4</v>
      </c>
      <c r="G2320">
        <v>0.33382390000000001</v>
      </c>
      <c r="H2320">
        <v>0.33382390000000001</v>
      </c>
      <c r="I2320">
        <v>60.097000000000001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10695</v>
      </c>
      <c r="P2320" t="s">
        <v>60</v>
      </c>
      <c r="Q2320" t="s">
        <v>58</v>
      </c>
    </row>
    <row r="2321" spans="1:17" x14ac:dyDescent="0.25">
      <c r="A2321" t="s">
        <v>29</v>
      </c>
      <c r="B2321" t="s">
        <v>36</v>
      </c>
      <c r="C2321" t="s">
        <v>51</v>
      </c>
      <c r="D2321" t="s">
        <v>59</v>
      </c>
      <c r="E2321">
        <v>4</v>
      </c>
      <c r="F2321" t="str">
        <f t="shared" si="36"/>
        <v>Average Per Device1-in-2May Monthly System Peak Day100% Cycling4</v>
      </c>
      <c r="G2321">
        <v>0.27037080000000002</v>
      </c>
      <c r="H2321">
        <v>0.27037080000000002</v>
      </c>
      <c r="I2321">
        <v>60.097000000000001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10695</v>
      </c>
      <c r="P2321" t="s">
        <v>60</v>
      </c>
      <c r="Q2321" t="s">
        <v>58</v>
      </c>
    </row>
    <row r="2322" spans="1:17" x14ac:dyDescent="0.25">
      <c r="A2322" t="s">
        <v>43</v>
      </c>
      <c r="B2322" t="s">
        <v>36</v>
      </c>
      <c r="C2322" t="s">
        <v>51</v>
      </c>
      <c r="D2322" t="s">
        <v>59</v>
      </c>
      <c r="E2322">
        <v>4</v>
      </c>
      <c r="F2322" t="str">
        <f t="shared" si="36"/>
        <v>Aggregate1-in-2May Monthly System Peak Day100% Cycling4</v>
      </c>
      <c r="G2322">
        <v>3.570246</v>
      </c>
      <c r="H2322">
        <v>3.570246</v>
      </c>
      <c r="I2322">
        <v>60.097000000000001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10695</v>
      </c>
      <c r="P2322" t="s">
        <v>60</v>
      </c>
      <c r="Q2322" t="s">
        <v>58</v>
      </c>
    </row>
    <row r="2323" spans="1:17" x14ac:dyDescent="0.25">
      <c r="A2323" t="s">
        <v>30</v>
      </c>
      <c r="B2323" t="s">
        <v>36</v>
      </c>
      <c r="C2323" t="s">
        <v>51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0.1032212</v>
      </c>
      <c r="H2323">
        <v>0.1032212</v>
      </c>
      <c r="I2323">
        <v>59.913800000000002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12331</v>
      </c>
      <c r="P2323" t="s">
        <v>60</v>
      </c>
      <c r="Q2323" t="s">
        <v>58</v>
      </c>
    </row>
    <row r="2324" spans="1:17" x14ac:dyDescent="0.25">
      <c r="A2324" t="s">
        <v>28</v>
      </c>
      <c r="B2324" t="s">
        <v>36</v>
      </c>
      <c r="C2324" t="s">
        <v>51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0.4237032</v>
      </c>
      <c r="H2324">
        <v>0.4237032</v>
      </c>
      <c r="I2324">
        <v>59.913800000000002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12331</v>
      </c>
      <c r="P2324" t="s">
        <v>60</v>
      </c>
      <c r="Q2324" t="s">
        <v>58</v>
      </c>
    </row>
    <row r="2325" spans="1:17" x14ac:dyDescent="0.25">
      <c r="A2325" t="s">
        <v>29</v>
      </c>
      <c r="B2325" t="s">
        <v>36</v>
      </c>
      <c r="C2325" t="s">
        <v>51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0.36224669999999998</v>
      </c>
      <c r="H2325">
        <v>0.36224669999999998</v>
      </c>
      <c r="I2325">
        <v>59.913800000000002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12331</v>
      </c>
      <c r="P2325" t="s">
        <v>60</v>
      </c>
      <c r="Q2325" t="s">
        <v>58</v>
      </c>
    </row>
    <row r="2326" spans="1:17" x14ac:dyDescent="0.25">
      <c r="A2326" t="s">
        <v>43</v>
      </c>
      <c r="B2326" t="s">
        <v>36</v>
      </c>
      <c r="C2326" t="s">
        <v>51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5.2246839999999999</v>
      </c>
      <c r="H2326">
        <v>5.224685</v>
      </c>
      <c r="I2326">
        <v>59.913800000000002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12331</v>
      </c>
      <c r="P2326" t="s">
        <v>60</v>
      </c>
      <c r="Q2326" t="s">
        <v>58</v>
      </c>
    </row>
    <row r="2327" spans="1:17" x14ac:dyDescent="0.25">
      <c r="A2327" t="s">
        <v>30</v>
      </c>
      <c r="B2327" t="s">
        <v>36</v>
      </c>
      <c r="C2327" t="s">
        <v>51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8.9874200000000001E-2</v>
      </c>
      <c r="H2327">
        <v>8.9874200000000001E-2</v>
      </c>
      <c r="I2327">
        <v>59.998899999999999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23026</v>
      </c>
      <c r="P2327" t="s">
        <v>60</v>
      </c>
      <c r="Q2327" t="s">
        <v>58</v>
      </c>
    </row>
    <row r="2328" spans="1:17" x14ac:dyDescent="0.25">
      <c r="A2328" t="s">
        <v>28</v>
      </c>
      <c r="B2328" t="s">
        <v>36</v>
      </c>
      <c r="C2328" t="s">
        <v>51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0.38464670000000001</v>
      </c>
      <c r="H2328">
        <v>0.38464670000000001</v>
      </c>
      <c r="I2328">
        <v>59.998899999999999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23026</v>
      </c>
      <c r="P2328" t="s">
        <v>60</v>
      </c>
      <c r="Q2328" t="s">
        <v>58</v>
      </c>
    </row>
    <row r="2329" spans="1:17" x14ac:dyDescent="0.25">
      <c r="A2329" t="s">
        <v>29</v>
      </c>
      <c r="B2329" t="s">
        <v>36</v>
      </c>
      <c r="C2329" t="s">
        <v>51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0.32057609999999997</v>
      </c>
      <c r="H2329">
        <v>0.32057609999999997</v>
      </c>
      <c r="I2329">
        <v>59.998899999999999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23026</v>
      </c>
      <c r="P2329" t="s">
        <v>60</v>
      </c>
      <c r="Q2329" t="s">
        <v>58</v>
      </c>
    </row>
    <row r="2330" spans="1:17" x14ac:dyDescent="0.25">
      <c r="A2330" t="s">
        <v>43</v>
      </c>
      <c r="B2330" t="s">
        <v>36</v>
      </c>
      <c r="C2330" t="s">
        <v>51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8.8568750000000005</v>
      </c>
      <c r="H2330">
        <v>8.8568750000000005</v>
      </c>
      <c r="I2330">
        <v>59.998899999999999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23026</v>
      </c>
      <c r="P2330" t="s">
        <v>60</v>
      </c>
      <c r="Q2330" t="s">
        <v>58</v>
      </c>
    </row>
    <row r="2331" spans="1:17" x14ac:dyDescent="0.25">
      <c r="A2331" t="s">
        <v>30</v>
      </c>
      <c r="B2331" t="s">
        <v>36</v>
      </c>
      <c r="C2331" t="s">
        <v>52</v>
      </c>
      <c r="D2331" t="s">
        <v>59</v>
      </c>
      <c r="E2331">
        <v>4</v>
      </c>
      <c r="F2331" t="str">
        <f t="shared" si="36"/>
        <v>Average Per Ton1-in-2October Monthly System Peak Day100% Cycling4</v>
      </c>
      <c r="G2331">
        <v>9.2741000000000004E-2</v>
      </c>
      <c r="H2331">
        <v>9.2741000000000004E-2</v>
      </c>
      <c r="I2331">
        <v>61.5944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10695</v>
      </c>
      <c r="P2331" t="s">
        <v>60</v>
      </c>
      <c r="Q2331" t="s">
        <v>58</v>
      </c>
    </row>
    <row r="2332" spans="1:17" x14ac:dyDescent="0.25">
      <c r="A2332" t="s">
        <v>28</v>
      </c>
      <c r="B2332" t="s">
        <v>36</v>
      </c>
      <c r="C2332" t="s">
        <v>52</v>
      </c>
      <c r="D2332" t="s">
        <v>59</v>
      </c>
      <c r="E2332">
        <v>4</v>
      </c>
      <c r="F2332" t="str">
        <f t="shared" si="36"/>
        <v>Average Per Premise1-in-2October Monthly System Peak Day100% Cycling4</v>
      </c>
      <c r="G2332">
        <v>0.41563149999999999</v>
      </c>
      <c r="H2332">
        <v>0.41563149999999999</v>
      </c>
      <c r="I2332">
        <v>61.5944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10695</v>
      </c>
      <c r="P2332" t="s">
        <v>60</v>
      </c>
      <c r="Q2332" t="s">
        <v>58</v>
      </c>
    </row>
    <row r="2333" spans="1:17" x14ac:dyDescent="0.25">
      <c r="A2333" t="s">
        <v>29</v>
      </c>
      <c r="B2333" t="s">
        <v>36</v>
      </c>
      <c r="C2333" t="s">
        <v>52</v>
      </c>
      <c r="D2333" t="s">
        <v>59</v>
      </c>
      <c r="E2333">
        <v>4</v>
      </c>
      <c r="F2333" t="str">
        <f t="shared" si="36"/>
        <v>Average Per Device1-in-2October Monthly System Peak Day100% Cycling4</v>
      </c>
      <c r="G2333">
        <v>0.3366285</v>
      </c>
      <c r="H2333">
        <v>0.3366285</v>
      </c>
      <c r="I2333">
        <v>61.5944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10695</v>
      </c>
      <c r="P2333" t="s">
        <v>60</v>
      </c>
      <c r="Q2333" t="s">
        <v>58</v>
      </c>
    </row>
    <row r="2334" spans="1:17" x14ac:dyDescent="0.25">
      <c r="A2334" t="s">
        <v>43</v>
      </c>
      <c r="B2334" t="s">
        <v>36</v>
      </c>
      <c r="C2334" t="s">
        <v>52</v>
      </c>
      <c r="D2334" t="s">
        <v>59</v>
      </c>
      <c r="E2334">
        <v>4</v>
      </c>
      <c r="F2334" t="str">
        <f t="shared" si="36"/>
        <v>Aggregate1-in-2October Monthly System Peak Day100% Cycling4</v>
      </c>
      <c r="G2334">
        <v>4.4451790000000004</v>
      </c>
      <c r="H2334">
        <v>4.4451790000000004</v>
      </c>
      <c r="I2334">
        <v>61.5944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10695</v>
      </c>
      <c r="P2334" t="s">
        <v>60</v>
      </c>
      <c r="Q2334" t="s">
        <v>58</v>
      </c>
    </row>
    <row r="2335" spans="1:17" x14ac:dyDescent="0.25">
      <c r="A2335" t="s">
        <v>30</v>
      </c>
      <c r="B2335" t="s">
        <v>36</v>
      </c>
      <c r="C2335" t="s">
        <v>52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0.1228231</v>
      </c>
      <c r="H2335">
        <v>0.1228231</v>
      </c>
      <c r="I2335">
        <v>61.148600000000002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12331</v>
      </c>
      <c r="P2335" t="s">
        <v>60</v>
      </c>
      <c r="Q2335" t="s">
        <v>58</v>
      </c>
    </row>
    <row r="2336" spans="1:17" x14ac:dyDescent="0.25">
      <c r="A2336" t="s">
        <v>28</v>
      </c>
      <c r="B2336" t="s">
        <v>36</v>
      </c>
      <c r="C2336" t="s">
        <v>52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0.50416530000000004</v>
      </c>
      <c r="H2336">
        <v>0.50416530000000004</v>
      </c>
      <c r="I2336">
        <v>61.148600000000002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12331</v>
      </c>
      <c r="P2336" t="s">
        <v>60</v>
      </c>
      <c r="Q2336" t="s">
        <v>58</v>
      </c>
    </row>
    <row r="2337" spans="1:17" x14ac:dyDescent="0.25">
      <c r="A2337" t="s">
        <v>29</v>
      </c>
      <c r="B2337" t="s">
        <v>36</v>
      </c>
      <c r="C2337" t="s">
        <v>52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0.43103799999999998</v>
      </c>
      <c r="H2337">
        <v>0.43103799999999998</v>
      </c>
      <c r="I2337">
        <v>61.148600000000002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12331</v>
      </c>
      <c r="P2337" t="s">
        <v>60</v>
      </c>
      <c r="Q2337" t="s">
        <v>58</v>
      </c>
    </row>
    <row r="2338" spans="1:17" x14ac:dyDescent="0.25">
      <c r="A2338" t="s">
        <v>43</v>
      </c>
      <c r="B2338" t="s">
        <v>36</v>
      </c>
      <c r="C2338" t="s">
        <v>52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6.2168619999999999</v>
      </c>
      <c r="H2338">
        <v>6.2168619999999999</v>
      </c>
      <c r="I2338">
        <v>61.148600000000002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12331</v>
      </c>
      <c r="P2338" t="s">
        <v>60</v>
      </c>
      <c r="Q2338" t="s">
        <v>58</v>
      </c>
    </row>
    <row r="2339" spans="1:17" x14ac:dyDescent="0.25">
      <c r="A2339" t="s">
        <v>30</v>
      </c>
      <c r="B2339" t="s">
        <v>36</v>
      </c>
      <c r="C2339" t="s">
        <v>52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0.10885</v>
      </c>
      <c r="H2339">
        <v>0.10885</v>
      </c>
      <c r="I2339">
        <v>61.355699999999999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23026</v>
      </c>
      <c r="P2339" t="s">
        <v>60</v>
      </c>
      <c r="Q2339" t="s">
        <v>58</v>
      </c>
    </row>
    <row r="2340" spans="1:17" x14ac:dyDescent="0.25">
      <c r="A2340" t="s">
        <v>28</v>
      </c>
      <c r="B2340" t="s">
        <v>36</v>
      </c>
      <c r="C2340" t="s">
        <v>52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0.46585989999999999</v>
      </c>
      <c r="H2340">
        <v>0.46585989999999999</v>
      </c>
      <c r="I2340">
        <v>61.355699999999999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23026</v>
      </c>
      <c r="P2340" t="s">
        <v>60</v>
      </c>
      <c r="Q2340" t="s">
        <v>58</v>
      </c>
    </row>
    <row r="2341" spans="1:17" x14ac:dyDescent="0.25">
      <c r="A2341" t="s">
        <v>29</v>
      </c>
      <c r="B2341" t="s">
        <v>36</v>
      </c>
      <c r="C2341" t="s">
        <v>52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0.38826159999999998</v>
      </c>
      <c r="H2341">
        <v>0.38826159999999998</v>
      </c>
      <c r="I2341">
        <v>61.355699999999999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23026</v>
      </c>
      <c r="P2341" t="s">
        <v>60</v>
      </c>
      <c r="Q2341" t="s">
        <v>58</v>
      </c>
    </row>
    <row r="2342" spans="1:17" x14ac:dyDescent="0.25">
      <c r="A2342" t="s">
        <v>43</v>
      </c>
      <c r="B2342" t="s">
        <v>36</v>
      </c>
      <c r="C2342" t="s">
        <v>52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10.726889999999999</v>
      </c>
      <c r="H2342">
        <v>10.726889999999999</v>
      </c>
      <c r="I2342">
        <v>61.355699999999999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23026</v>
      </c>
      <c r="P2342" t="s">
        <v>60</v>
      </c>
      <c r="Q2342" t="s">
        <v>58</v>
      </c>
    </row>
    <row r="2343" spans="1:17" x14ac:dyDescent="0.25">
      <c r="A2343" t="s">
        <v>30</v>
      </c>
      <c r="B2343" t="s">
        <v>36</v>
      </c>
      <c r="C2343" t="s">
        <v>53</v>
      </c>
      <c r="D2343" t="s">
        <v>59</v>
      </c>
      <c r="E2343">
        <v>4</v>
      </c>
      <c r="F2343" t="str">
        <f t="shared" si="36"/>
        <v>Average Per Ton1-in-2September Monthly System Peak Day100% Cycling4</v>
      </c>
      <c r="G2343">
        <v>0.14842369999999999</v>
      </c>
      <c r="H2343">
        <v>0.14842369999999999</v>
      </c>
      <c r="I2343">
        <v>68.097800000000007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10695</v>
      </c>
      <c r="P2343" t="s">
        <v>60</v>
      </c>
      <c r="Q2343" t="s">
        <v>58</v>
      </c>
    </row>
    <row r="2344" spans="1:17" x14ac:dyDescent="0.25">
      <c r="A2344" t="s">
        <v>28</v>
      </c>
      <c r="B2344" t="s">
        <v>36</v>
      </c>
      <c r="C2344" t="s">
        <v>53</v>
      </c>
      <c r="D2344" t="s">
        <v>59</v>
      </c>
      <c r="E2344">
        <v>4</v>
      </c>
      <c r="F2344" t="str">
        <f t="shared" si="36"/>
        <v>Average Per Premise1-in-2September Monthly System Peak Day100% Cycling4</v>
      </c>
      <c r="G2344">
        <v>0.66518129999999998</v>
      </c>
      <c r="H2344">
        <v>0.66518129999999998</v>
      </c>
      <c r="I2344">
        <v>68.097800000000007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10695</v>
      </c>
      <c r="P2344" t="s">
        <v>60</v>
      </c>
      <c r="Q2344" t="s">
        <v>58</v>
      </c>
    </row>
    <row r="2345" spans="1:17" x14ac:dyDescent="0.25">
      <c r="A2345" t="s">
        <v>29</v>
      </c>
      <c r="B2345" t="s">
        <v>36</v>
      </c>
      <c r="C2345" t="s">
        <v>53</v>
      </c>
      <c r="D2345" t="s">
        <v>59</v>
      </c>
      <c r="E2345">
        <v>4</v>
      </c>
      <c r="F2345" t="str">
        <f t="shared" si="36"/>
        <v>Average Per Device1-in-2September Monthly System Peak Day100% Cycling4</v>
      </c>
      <c r="G2345">
        <v>0.53874390000000005</v>
      </c>
      <c r="H2345">
        <v>0.53874390000000005</v>
      </c>
      <c r="I2345">
        <v>68.097800000000007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10695</v>
      </c>
      <c r="P2345" t="s">
        <v>60</v>
      </c>
      <c r="Q2345" t="s">
        <v>58</v>
      </c>
    </row>
    <row r="2346" spans="1:17" x14ac:dyDescent="0.25">
      <c r="A2346" t="s">
        <v>43</v>
      </c>
      <c r="B2346" t="s">
        <v>36</v>
      </c>
      <c r="C2346" t="s">
        <v>53</v>
      </c>
      <c r="D2346" t="s">
        <v>59</v>
      </c>
      <c r="E2346">
        <v>4</v>
      </c>
      <c r="F2346" t="str">
        <f t="shared" si="36"/>
        <v>Aggregate1-in-2September Monthly System Peak Day100% Cycling4</v>
      </c>
      <c r="G2346">
        <v>7.1141139999999998</v>
      </c>
      <c r="H2346">
        <v>7.1141139999999998</v>
      </c>
      <c r="I2346">
        <v>68.097800000000007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10695</v>
      </c>
      <c r="P2346" t="s">
        <v>60</v>
      </c>
      <c r="Q2346" t="s">
        <v>58</v>
      </c>
    </row>
    <row r="2347" spans="1:17" x14ac:dyDescent="0.25">
      <c r="A2347" t="s">
        <v>30</v>
      </c>
      <c r="B2347" t="s">
        <v>36</v>
      </c>
      <c r="C2347" t="s">
        <v>53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0.19052549999999999</v>
      </c>
      <c r="H2347">
        <v>0.19052549999999999</v>
      </c>
      <c r="I2347">
        <v>67.650199999999998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12331</v>
      </c>
      <c r="P2347" t="s">
        <v>60</v>
      </c>
      <c r="Q2347" t="s">
        <v>58</v>
      </c>
    </row>
    <row r="2348" spans="1:17" x14ac:dyDescent="0.25">
      <c r="A2348" t="s">
        <v>28</v>
      </c>
      <c r="B2348" t="s">
        <v>36</v>
      </c>
      <c r="C2348" t="s">
        <v>53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0.78207070000000001</v>
      </c>
      <c r="H2348">
        <v>0.78207070000000001</v>
      </c>
      <c r="I2348">
        <v>67.650199999999998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12331</v>
      </c>
      <c r="P2348" t="s">
        <v>60</v>
      </c>
      <c r="Q2348" t="s">
        <v>58</v>
      </c>
    </row>
    <row r="2349" spans="1:17" x14ac:dyDescent="0.25">
      <c r="A2349" t="s">
        <v>29</v>
      </c>
      <c r="B2349" t="s">
        <v>36</v>
      </c>
      <c r="C2349" t="s">
        <v>53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0.66863439999999996</v>
      </c>
      <c r="H2349">
        <v>0.66863439999999996</v>
      </c>
      <c r="I2349">
        <v>67.650199999999998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12331</v>
      </c>
      <c r="P2349" t="s">
        <v>60</v>
      </c>
      <c r="Q2349" t="s">
        <v>58</v>
      </c>
    </row>
    <row r="2350" spans="1:17" x14ac:dyDescent="0.25">
      <c r="A2350" t="s">
        <v>43</v>
      </c>
      <c r="B2350" t="s">
        <v>36</v>
      </c>
      <c r="C2350" t="s">
        <v>53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9.6437139999999992</v>
      </c>
      <c r="H2350">
        <v>9.6437139999999992</v>
      </c>
      <c r="I2350">
        <v>67.650199999999998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12331</v>
      </c>
      <c r="P2350" t="s">
        <v>60</v>
      </c>
      <c r="Q2350" t="s">
        <v>58</v>
      </c>
    </row>
    <row r="2351" spans="1:17" x14ac:dyDescent="0.25">
      <c r="A2351" t="s">
        <v>30</v>
      </c>
      <c r="B2351" t="s">
        <v>36</v>
      </c>
      <c r="C2351" t="s">
        <v>53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0.17096919999999999</v>
      </c>
      <c r="H2351">
        <v>0.17096919999999999</v>
      </c>
      <c r="I2351">
        <v>67.858099999999993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23026</v>
      </c>
      <c r="P2351" t="s">
        <v>60</v>
      </c>
      <c r="Q2351" t="s">
        <v>58</v>
      </c>
    </row>
    <row r="2352" spans="1:17" x14ac:dyDescent="0.25">
      <c r="A2352" t="s">
        <v>28</v>
      </c>
      <c r="B2352" t="s">
        <v>36</v>
      </c>
      <c r="C2352" t="s">
        <v>53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0.73172020000000004</v>
      </c>
      <c r="H2352">
        <v>0.73172020000000004</v>
      </c>
      <c r="I2352">
        <v>67.858099999999993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23026</v>
      </c>
      <c r="P2352" t="s">
        <v>60</v>
      </c>
      <c r="Q2352" t="s">
        <v>58</v>
      </c>
    </row>
    <row r="2353" spans="1:17" x14ac:dyDescent="0.25">
      <c r="A2353" t="s">
        <v>29</v>
      </c>
      <c r="B2353" t="s">
        <v>36</v>
      </c>
      <c r="C2353" t="s">
        <v>53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0.60983739999999997</v>
      </c>
      <c r="H2353">
        <v>0.60983739999999997</v>
      </c>
      <c r="I2353">
        <v>67.858099999999993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23026</v>
      </c>
      <c r="P2353" t="s">
        <v>60</v>
      </c>
      <c r="Q2353" t="s">
        <v>58</v>
      </c>
    </row>
    <row r="2354" spans="1:17" x14ac:dyDescent="0.25">
      <c r="A2354" t="s">
        <v>43</v>
      </c>
      <c r="B2354" t="s">
        <v>36</v>
      </c>
      <c r="C2354" t="s">
        <v>53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16.848590000000002</v>
      </c>
      <c r="H2354">
        <v>16.848590000000002</v>
      </c>
      <c r="I2354">
        <v>67.858099999999993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23026</v>
      </c>
      <c r="P2354" t="s">
        <v>60</v>
      </c>
      <c r="Q2354" t="s">
        <v>58</v>
      </c>
    </row>
    <row r="2355" spans="1:17" x14ac:dyDescent="0.25">
      <c r="A2355" t="s">
        <v>30</v>
      </c>
      <c r="B2355" t="s">
        <v>36</v>
      </c>
      <c r="C2355" t="s">
        <v>48</v>
      </c>
      <c r="D2355" t="s">
        <v>59</v>
      </c>
      <c r="E2355">
        <v>5</v>
      </c>
      <c r="F2355" t="str">
        <f t="shared" si="36"/>
        <v>Average Per Ton1-in-2August Monthly System Peak Day100% Cycling5</v>
      </c>
      <c r="G2355">
        <v>0.14006070000000001</v>
      </c>
      <c r="H2355">
        <v>0.14006070000000001</v>
      </c>
      <c r="I2355">
        <v>67.947699999999998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10695</v>
      </c>
      <c r="P2355" t="s">
        <v>60</v>
      </c>
      <c r="Q2355" t="s">
        <v>58</v>
      </c>
    </row>
    <row r="2356" spans="1:17" x14ac:dyDescent="0.25">
      <c r="A2356" t="s">
        <v>28</v>
      </c>
      <c r="B2356" t="s">
        <v>36</v>
      </c>
      <c r="C2356" t="s">
        <v>48</v>
      </c>
      <c r="D2356" t="s">
        <v>59</v>
      </c>
      <c r="E2356">
        <v>5</v>
      </c>
      <c r="F2356" t="str">
        <f t="shared" si="36"/>
        <v>Average Per Premise1-in-2August Monthly System Peak Day100% Cycling5</v>
      </c>
      <c r="G2356">
        <v>0.62770110000000001</v>
      </c>
      <c r="H2356">
        <v>0.62770110000000001</v>
      </c>
      <c r="I2356">
        <v>67.947699999999998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10695</v>
      </c>
      <c r="P2356" t="s">
        <v>60</v>
      </c>
      <c r="Q2356" t="s">
        <v>58</v>
      </c>
    </row>
    <row r="2357" spans="1:17" x14ac:dyDescent="0.25">
      <c r="A2357" t="s">
        <v>29</v>
      </c>
      <c r="B2357" t="s">
        <v>36</v>
      </c>
      <c r="C2357" t="s">
        <v>48</v>
      </c>
      <c r="D2357" t="s">
        <v>59</v>
      </c>
      <c r="E2357">
        <v>5</v>
      </c>
      <c r="F2357" t="str">
        <f t="shared" si="36"/>
        <v>Average Per Device1-in-2August Monthly System Peak Day100% Cycling5</v>
      </c>
      <c r="G2357">
        <v>0.50838799999999995</v>
      </c>
      <c r="H2357">
        <v>0.50838799999999995</v>
      </c>
      <c r="I2357">
        <v>67.947699999999998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10695</v>
      </c>
      <c r="P2357" t="s">
        <v>60</v>
      </c>
      <c r="Q2357" t="s">
        <v>58</v>
      </c>
    </row>
    <row r="2358" spans="1:17" x14ac:dyDescent="0.25">
      <c r="A2358" t="s">
        <v>43</v>
      </c>
      <c r="B2358" t="s">
        <v>36</v>
      </c>
      <c r="C2358" t="s">
        <v>48</v>
      </c>
      <c r="D2358" t="s">
        <v>59</v>
      </c>
      <c r="E2358">
        <v>5</v>
      </c>
      <c r="F2358" t="str">
        <f t="shared" si="36"/>
        <v>Aggregate1-in-2August Monthly System Peak Day100% Cycling5</v>
      </c>
      <c r="G2358">
        <v>6.7132630000000004</v>
      </c>
      <c r="H2358">
        <v>6.7132630000000004</v>
      </c>
      <c r="I2358">
        <v>67.947699999999998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10695</v>
      </c>
      <c r="P2358" t="s">
        <v>60</v>
      </c>
      <c r="Q2358" t="s">
        <v>58</v>
      </c>
    </row>
    <row r="2359" spans="1:17" x14ac:dyDescent="0.25">
      <c r="A2359" t="s">
        <v>30</v>
      </c>
      <c r="B2359" t="s">
        <v>36</v>
      </c>
      <c r="C2359" t="s">
        <v>48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0.17618539999999999</v>
      </c>
      <c r="H2359">
        <v>0.17618539999999999</v>
      </c>
      <c r="I2359">
        <v>67.711299999999994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12331</v>
      </c>
      <c r="P2359" t="s">
        <v>60</v>
      </c>
      <c r="Q2359" t="s">
        <v>58</v>
      </c>
    </row>
    <row r="2360" spans="1:17" x14ac:dyDescent="0.25">
      <c r="A2360" t="s">
        <v>28</v>
      </c>
      <c r="B2360" t="s">
        <v>36</v>
      </c>
      <c r="C2360" t="s">
        <v>48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0.72320759999999995</v>
      </c>
      <c r="H2360">
        <v>0.72320759999999995</v>
      </c>
      <c r="I2360">
        <v>67.711299999999994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12331</v>
      </c>
      <c r="P2360" t="s">
        <v>60</v>
      </c>
      <c r="Q2360" t="s">
        <v>58</v>
      </c>
    </row>
    <row r="2361" spans="1:17" x14ac:dyDescent="0.25">
      <c r="A2361" t="s">
        <v>29</v>
      </c>
      <c r="B2361" t="s">
        <v>36</v>
      </c>
      <c r="C2361" t="s">
        <v>48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0.61830909999999994</v>
      </c>
      <c r="H2361">
        <v>0.61830909999999994</v>
      </c>
      <c r="I2361">
        <v>67.711299999999994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12331</v>
      </c>
      <c r="P2361" t="s">
        <v>60</v>
      </c>
      <c r="Q2361" t="s">
        <v>58</v>
      </c>
    </row>
    <row r="2362" spans="1:17" x14ac:dyDescent="0.25">
      <c r="A2362" t="s">
        <v>43</v>
      </c>
      <c r="B2362" t="s">
        <v>36</v>
      </c>
      <c r="C2362" t="s">
        <v>48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8.9178730000000002</v>
      </c>
      <c r="H2362">
        <v>8.9178730000000002</v>
      </c>
      <c r="I2362">
        <v>67.711299999999994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12331</v>
      </c>
      <c r="P2362" t="s">
        <v>60</v>
      </c>
      <c r="Q2362" t="s">
        <v>58</v>
      </c>
    </row>
    <row r="2363" spans="1:17" x14ac:dyDescent="0.25">
      <c r="A2363" t="s">
        <v>30</v>
      </c>
      <c r="B2363" t="s">
        <v>36</v>
      </c>
      <c r="C2363" t="s">
        <v>48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0.15940550000000001</v>
      </c>
      <c r="H2363">
        <v>0.15940550000000001</v>
      </c>
      <c r="I2363">
        <v>67.821100000000001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23026</v>
      </c>
      <c r="P2363" t="s">
        <v>60</v>
      </c>
      <c r="Q2363" t="s">
        <v>58</v>
      </c>
    </row>
    <row r="2364" spans="1:17" x14ac:dyDescent="0.25">
      <c r="A2364" t="s">
        <v>28</v>
      </c>
      <c r="B2364" t="s">
        <v>36</v>
      </c>
      <c r="C2364" t="s">
        <v>48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0.68222930000000004</v>
      </c>
      <c r="H2364">
        <v>0.68222930000000004</v>
      </c>
      <c r="I2364">
        <v>67.821100000000001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23026</v>
      </c>
      <c r="P2364" t="s">
        <v>60</v>
      </c>
      <c r="Q2364" t="s">
        <v>58</v>
      </c>
    </row>
    <row r="2365" spans="1:17" x14ac:dyDescent="0.25">
      <c r="A2365" t="s">
        <v>29</v>
      </c>
      <c r="B2365" t="s">
        <v>36</v>
      </c>
      <c r="C2365" t="s">
        <v>48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0.56859029999999999</v>
      </c>
      <c r="H2365">
        <v>0.56859029999999999</v>
      </c>
      <c r="I2365">
        <v>67.821100000000001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23026</v>
      </c>
      <c r="P2365" t="s">
        <v>60</v>
      </c>
      <c r="Q2365" t="s">
        <v>58</v>
      </c>
    </row>
    <row r="2366" spans="1:17" x14ac:dyDescent="0.25">
      <c r="A2366" t="s">
        <v>43</v>
      </c>
      <c r="B2366" t="s">
        <v>36</v>
      </c>
      <c r="C2366" t="s">
        <v>48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15.709009999999999</v>
      </c>
      <c r="H2366">
        <v>15.709009999999999</v>
      </c>
      <c r="I2366">
        <v>67.821100000000001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23026</v>
      </c>
      <c r="P2366" t="s">
        <v>60</v>
      </c>
      <c r="Q2366" t="s">
        <v>58</v>
      </c>
    </row>
    <row r="2367" spans="1:17" x14ac:dyDescent="0.25">
      <c r="A2367" t="s">
        <v>30</v>
      </c>
      <c r="B2367" t="s">
        <v>36</v>
      </c>
      <c r="C2367" t="s">
        <v>37</v>
      </c>
      <c r="D2367" t="s">
        <v>59</v>
      </c>
      <c r="E2367">
        <v>5</v>
      </c>
      <c r="F2367" t="str">
        <f t="shared" si="36"/>
        <v>Average Per Ton1-in-2August Typical Event Day100% Cycling5</v>
      </c>
      <c r="G2367">
        <v>0.12279329999999999</v>
      </c>
      <c r="H2367">
        <v>0.12279329999999999</v>
      </c>
      <c r="I2367">
        <v>65.824200000000005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10695</v>
      </c>
      <c r="P2367" t="s">
        <v>60</v>
      </c>
      <c r="Q2367" t="s">
        <v>58</v>
      </c>
    </row>
    <row r="2368" spans="1:17" x14ac:dyDescent="0.25">
      <c r="A2368" t="s">
        <v>28</v>
      </c>
      <c r="B2368" t="s">
        <v>36</v>
      </c>
      <c r="C2368" t="s">
        <v>37</v>
      </c>
      <c r="D2368" t="s">
        <v>59</v>
      </c>
      <c r="E2368">
        <v>5</v>
      </c>
      <c r="F2368" t="str">
        <f t="shared" si="36"/>
        <v>Average Per Premise1-in-2August Typical Event Day100% Cycling5</v>
      </c>
      <c r="G2368">
        <v>0.55031479999999999</v>
      </c>
      <c r="H2368">
        <v>0.55031479999999999</v>
      </c>
      <c r="I2368">
        <v>65.824200000000005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10695</v>
      </c>
      <c r="P2368" t="s">
        <v>60</v>
      </c>
      <c r="Q2368" t="s">
        <v>58</v>
      </c>
    </row>
    <row r="2369" spans="1:17" x14ac:dyDescent="0.25">
      <c r="A2369" t="s">
        <v>29</v>
      </c>
      <c r="B2369" t="s">
        <v>36</v>
      </c>
      <c r="C2369" t="s">
        <v>37</v>
      </c>
      <c r="D2369" t="s">
        <v>59</v>
      </c>
      <c r="E2369">
        <v>5</v>
      </c>
      <c r="F2369" t="str">
        <f t="shared" si="36"/>
        <v>Average Per Device1-in-2August Typical Event Day100% Cycling5</v>
      </c>
      <c r="G2369">
        <v>0.44571129999999998</v>
      </c>
      <c r="H2369">
        <v>0.44571129999999998</v>
      </c>
      <c r="I2369">
        <v>65.824200000000005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10695</v>
      </c>
      <c r="P2369" t="s">
        <v>60</v>
      </c>
      <c r="Q2369" t="s">
        <v>58</v>
      </c>
    </row>
    <row r="2370" spans="1:17" x14ac:dyDescent="0.25">
      <c r="A2370" t="s">
        <v>43</v>
      </c>
      <c r="B2370" t="s">
        <v>36</v>
      </c>
      <c r="C2370" t="s">
        <v>37</v>
      </c>
      <c r="D2370" t="s">
        <v>59</v>
      </c>
      <c r="E2370">
        <v>5</v>
      </c>
      <c r="F2370" t="str">
        <f t="shared" si="36"/>
        <v>Aggregate1-in-2August Typical Event Day100% Cycling5</v>
      </c>
      <c r="G2370">
        <v>5.8856169999999999</v>
      </c>
      <c r="H2370">
        <v>5.8856169999999999</v>
      </c>
      <c r="I2370">
        <v>65.824200000000005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10695</v>
      </c>
      <c r="P2370" t="s">
        <v>60</v>
      </c>
      <c r="Q2370" t="s">
        <v>58</v>
      </c>
    </row>
    <row r="2371" spans="1:17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0.15611990000000001</v>
      </c>
      <c r="H2371">
        <v>0.15611990000000001</v>
      </c>
      <c r="I2371">
        <v>65.488100000000003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12331</v>
      </c>
      <c r="P2371" t="s">
        <v>60</v>
      </c>
      <c r="Q2371" t="s">
        <v>58</v>
      </c>
    </row>
    <row r="2372" spans="1:17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0.64084260000000004</v>
      </c>
      <c r="H2372">
        <v>0.64084260000000004</v>
      </c>
      <c r="I2372">
        <v>65.488100000000003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12331</v>
      </c>
      <c r="P2372" t="s">
        <v>60</v>
      </c>
      <c r="Q2372" t="s">
        <v>58</v>
      </c>
    </row>
    <row r="2373" spans="1:17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0.54789080000000001</v>
      </c>
      <c r="H2373">
        <v>0.54789089999999996</v>
      </c>
      <c r="I2373">
        <v>65.488100000000003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12331</v>
      </c>
      <c r="P2373" t="s">
        <v>60</v>
      </c>
      <c r="Q2373" t="s">
        <v>58</v>
      </c>
    </row>
    <row r="2374" spans="1:17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7.9022300000000003</v>
      </c>
      <c r="H2374">
        <v>7.9022300000000003</v>
      </c>
      <c r="I2374">
        <v>65.488100000000003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12331</v>
      </c>
      <c r="P2374" t="s">
        <v>60</v>
      </c>
      <c r="Q2374" t="s">
        <v>58</v>
      </c>
    </row>
    <row r="2375" spans="1:17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0.14063970000000001</v>
      </c>
      <c r="H2375">
        <v>0.14063970000000001</v>
      </c>
      <c r="I2375">
        <v>65.644199999999998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23026</v>
      </c>
      <c r="P2375" t="s">
        <v>60</v>
      </c>
      <c r="Q2375" t="s">
        <v>58</v>
      </c>
    </row>
    <row r="2376" spans="1:17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0.60191490000000003</v>
      </c>
      <c r="H2376">
        <v>0.60191490000000003</v>
      </c>
      <c r="I2376">
        <v>65.644199999999998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23026</v>
      </c>
      <c r="P2376" t="s">
        <v>60</v>
      </c>
      <c r="Q2376" t="s">
        <v>58</v>
      </c>
    </row>
    <row r="2377" spans="1:17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0.50165380000000004</v>
      </c>
      <c r="H2377">
        <v>0.50165380000000004</v>
      </c>
      <c r="I2377">
        <v>65.644199999999998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23026</v>
      </c>
      <c r="P2377" t="s">
        <v>60</v>
      </c>
      <c r="Q2377" t="s">
        <v>58</v>
      </c>
    </row>
    <row r="2378" spans="1:17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13.859690000000001</v>
      </c>
      <c r="H2378">
        <v>13.859690000000001</v>
      </c>
      <c r="I2378">
        <v>65.644199999999998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23026</v>
      </c>
      <c r="P2378" t="s">
        <v>60</v>
      </c>
      <c r="Q2378" t="s">
        <v>58</v>
      </c>
    </row>
    <row r="2379" spans="1:17" x14ac:dyDescent="0.25">
      <c r="A2379" t="s">
        <v>30</v>
      </c>
      <c r="B2379" t="s">
        <v>36</v>
      </c>
      <c r="C2379" t="s">
        <v>49</v>
      </c>
      <c r="D2379" t="s">
        <v>59</v>
      </c>
      <c r="E2379">
        <v>5</v>
      </c>
      <c r="F2379" t="str">
        <f t="shared" si="37"/>
        <v>Average Per Ton1-in-2July Monthly System Peak Day100% Cycling5</v>
      </c>
      <c r="G2379">
        <v>0.1115138</v>
      </c>
      <c r="H2379">
        <v>0.1115138</v>
      </c>
      <c r="I2379">
        <v>65.822000000000003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10695</v>
      </c>
      <c r="P2379" t="s">
        <v>60</v>
      </c>
      <c r="Q2379" t="s">
        <v>58</v>
      </c>
    </row>
    <row r="2380" spans="1:17" x14ac:dyDescent="0.25">
      <c r="A2380" t="s">
        <v>28</v>
      </c>
      <c r="B2380" t="s">
        <v>36</v>
      </c>
      <c r="C2380" t="s">
        <v>49</v>
      </c>
      <c r="D2380" t="s">
        <v>59</v>
      </c>
      <c r="E2380">
        <v>5</v>
      </c>
      <c r="F2380" t="str">
        <f t="shared" si="37"/>
        <v>Average Per Premise1-in-2July Monthly System Peak Day100% Cycling5</v>
      </c>
      <c r="G2380">
        <v>0.49976419999999999</v>
      </c>
      <c r="H2380">
        <v>0.49976419999999999</v>
      </c>
      <c r="I2380">
        <v>65.822000000000003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10695</v>
      </c>
      <c r="P2380" t="s">
        <v>60</v>
      </c>
      <c r="Q2380" t="s">
        <v>58</v>
      </c>
    </row>
    <row r="2381" spans="1:17" x14ac:dyDescent="0.25">
      <c r="A2381" t="s">
        <v>29</v>
      </c>
      <c r="B2381" t="s">
        <v>36</v>
      </c>
      <c r="C2381" t="s">
        <v>49</v>
      </c>
      <c r="D2381" t="s">
        <v>59</v>
      </c>
      <c r="E2381">
        <v>5</v>
      </c>
      <c r="F2381" t="str">
        <f t="shared" si="37"/>
        <v>Average Per Device1-in-2July Monthly System Peak Day100% Cycling5</v>
      </c>
      <c r="G2381">
        <v>0.4047693</v>
      </c>
      <c r="H2381">
        <v>0.4047693</v>
      </c>
      <c r="I2381">
        <v>65.822000000000003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10695</v>
      </c>
      <c r="P2381" t="s">
        <v>60</v>
      </c>
      <c r="Q2381" t="s">
        <v>58</v>
      </c>
    </row>
    <row r="2382" spans="1:17" x14ac:dyDescent="0.25">
      <c r="A2382" t="s">
        <v>43</v>
      </c>
      <c r="B2382" t="s">
        <v>36</v>
      </c>
      <c r="C2382" t="s">
        <v>49</v>
      </c>
      <c r="D2382" t="s">
        <v>59</v>
      </c>
      <c r="E2382">
        <v>5</v>
      </c>
      <c r="F2382" t="str">
        <f t="shared" si="37"/>
        <v>Aggregate1-in-2July Monthly System Peak Day100% Cycling5</v>
      </c>
      <c r="G2382">
        <v>5.3449780000000002</v>
      </c>
      <c r="H2382">
        <v>5.3449780000000002</v>
      </c>
      <c r="I2382">
        <v>65.822000000000003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10695</v>
      </c>
      <c r="P2382" t="s">
        <v>60</v>
      </c>
      <c r="Q2382" t="s">
        <v>58</v>
      </c>
    </row>
    <row r="2383" spans="1:17" x14ac:dyDescent="0.25">
      <c r="A2383" t="s">
        <v>30</v>
      </c>
      <c r="B2383" t="s">
        <v>36</v>
      </c>
      <c r="C2383" t="s">
        <v>49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0.14249039999999999</v>
      </c>
      <c r="H2383">
        <v>0.14249039999999999</v>
      </c>
      <c r="I2383">
        <v>65.52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12331</v>
      </c>
      <c r="P2383" t="s">
        <v>60</v>
      </c>
      <c r="Q2383" t="s">
        <v>58</v>
      </c>
    </row>
    <row r="2384" spans="1:17" x14ac:dyDescent="0.25">
      <c r="A2384" t="s">
        <v>28</v>
      </c>
      <c r="B2384" t="s">
        <v>36</v>
      </c>
      <c r="C2384" t="s">
        <v>49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0.58489599999999997</v>
      </c>
      <c r="H2384">
        <v>0.58489599999999997</v>
      </c>
      <c r="I2384">
        <v>65.52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12331</v>
      </c>
      <c r="P2384" t="s">
        <v>60</v>
      </c>
      <c r="Q2384" t="s">
        <v>58</v>
      </c>
    </row>
    <row r="2385" spans="1:17" x14ac:dyDescent="0.25">
      <c r="A2385" t="s">
        <v>29</v>
      </c>
      <c r="B2385" t="s">
        <v>36</v>
      </c>
      <c r="C2385" t="s">
        <v>49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0.50005909999999998</v>
      </c>
      <c r="H2385">
        <v>0.50005909999999998</v>
      </c>
      <c r="I2385">
        <v>65.52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12331</v>
      </c>
      <c r="P2385" t="s">
        <v>60</v>
      </c>
      <c r="Q2385" t="s">
        <v>58</v>
      </c>
    </row>
    <row r="2386" spans="1:17" x14ac:dyDescent="0.25">
      <c r="A2386" t="s">
        <v>43</v>
      </c>
      <c r="B2386" t="s">
        <v>36</v>
      </c>
      <c r="C2386" t="s">
        <v>49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7.2123520000000001</v>
      </c>
      <c r="H2386">
        <v>7.2123530000000002</v>
      </c>
      <c r="I2386">
        <v>65.52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12331</v>
      </c>
      <c r="P2386" t="s">
        <v>60</v>
      </c>
      <c r="Q2386" t="s">
        <v>58</v>
      </c>
    </row>
    <row r="2387" spans="1:17" x14ac:dyDescent="0.25">
      <c r="A2387" t="s">
        <v>30</v>
      </c>
      <c r="B2387" t="s">
        <v>36</v>
      </c>
      <c r="C2387" t="s">
        <v>49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0.12810179999999999</v>
      </c>
      <c r="H2387">
        <v>0.12810179999999999</v>
      </c>
      <c r="I2387">
        <v>65.660300000000007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23026</v>
      </c>
      <c r="P2387" t="s">
        <v>60</v>
      </c>
      <c r="Q2387" t="s">
        <v>58</v>
      </c>
    </row>
    <row r="2388" spans="1:17" x14ac:dyDescent="0.25">
      <c r="A2388" t="s">
        <v>28</v>
      </c>
      <c r="B2388" t="s">
        <v>36</v>
      </c>
      <c r="C2388" t="s">
        <v>49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0.54825449999999998</v>
      </c>
      <c r="H2388">
        <v>0.54825460000000004</v>
      </c>
      <c r="I2388">
        <v>65.660300000000007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23026</v>
      </c>
      <c r="P2388" t="s">
        <v>60</v>
      </c>
      <c r="Q2388" t="s">
        <v>58</v>
      </c>
    </row>
    <row r="2389" spans="1:17" x14ac:dyDescent="0.25">
      <c r="A2389" t="s">
        <v>29</v>
      </c>
      <c r="B2389" t="s">
        <v>36</v>
      </c>
      <c r="C2389" t="s">
        <v>49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0.4569317</v>
      </c>
      <c r="H2389">
        <v>0.4569317</v>
      </c>
      <c r="I2389">
        <v>65.660300000000007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23026</v>
      </c>
      <c r="P2389" t="s">
        <v>60</v>
      </c>
      <c r="Q2389" t="s">
        <v>58</v>
      </c>
    </row>
    <row r="2390" spans="1:17" x14ac:dyDescent="0.25">
      <c r="A2390" t="s">
        <v>43</v>
      </c>
      <c r="B2390" t="s">
        <v>36</v>
      </c>
      <c r="C2390" t="s">
        <v>49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12.62411</v>
      </c>
      <c r="H2390">
        <v>12.62411</v>
      </c>
      <c r="I2390">
        <v>65.660300000000007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23026</v>
      </c>
      <c r="P2390" t="s">
        <v>60</v>
      </c>
      <c r="Q2390" t="s">
        <v>58</v>
      </c>
    </row>
    <row r="2391" spans="1:17" x14ac:dyDescent="0.25">
      <c r="A2391" t="s">
        <v>30</v>
      </c>
      <c r="B2391" t="s">
        <v>36</v>
      </c>
      <c r="C2391" t="s">
        <v>50</v>
      </c>
      <c r="D2391" t="s">
        <v>59</v>
      </c>
      <c r="E2391">
        <v>5</v>
      </c>
      <c r="F2391" t="str">
        <f t="shared" si="37"/>
        <v>Average Per Ton1-in-2June Monthly System Peak Day100% Cycling5</v>
      </c>
      <c r="G2391">
        <v>9.5428100000000002E-2</v>
      </c>
      <c r="H2391">
        <v>9.5428100000000002E-2</v>
      </c>
      <c r="I2391">
        <v>61.598999999999997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10695</v>
      </c>
      <c r="P2391" t="s">
        <v>60</v>
      </c>
      <c r="Q2391" t="s">
        <v>58</v>
      </c>
    </row>
    <row r="2392" spans="1:17" x14ac:dyDescent="0.25">
      <c r="A2392" t="s">
        <v>28</v>
      </c>
      <c r="B2392" t="s">
        <v>36</v>
      </c>
      <c r="C2392" t="s">
        <v>50</v>
      </c>
      <c r="D2392" t="s">
        <v>59</v>
      </c>
      <c r="E2392">
        <v>5</v>
      </c>
      <c r="F2392" t="str">
        <f t="shared" si="37"/>
        <v>Average Per Premise1-in-2June Monthly System Peak Day100% Cycling5</v>
      </c>
      <c r="G2392">
        <v>0.4276742</v>
      </c>
      <c r="H2392">
        <v>0.4276741</v>
      </c>
      <c r="I2392">
        <v>61.598999999999997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10695</v>
      </c>
      <c r="P2392" t="s">
        <v>60</v>
      </c>
      <c r="Q2392" t="s">
        <v>58</v>
      </c>
    </row>
    <row r="2393" spans="1:17" x14ac:dyDescent="0.25">
      <c r="A2393" t="s">
        <v>29</v>
      </c>
      <c r="B2393" t="s">
        <v>36</v>
      </c>
      <c r="C2393" t="s">
        <v>50</v>
      </c>
      <c r="D2393" t="s">
        <v>59</v>
      </c>
      <c r="E2393">
        <v>5</v>
      </c>
      <c r="F2393" t="str">
        <f t="shared" si="37"/>
        <v>Average Per Device1-in-2June Monthly System Peak Day100% Cycling5</v>
      </c>
      <c r="G2393">
        <v>0.34638210000000003</v>
      </c>
      <c r="H2393">
        <v>0.34638200000000002</v>
      </c>
      <c r="I2393">
        <v>61.598999999999997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10695</v>
      </c>
      <c r="P2393" t="s">
        <v>60</v>
      </c>
      <c r="Q2393" t="s">
        <v>58</v>
      </c>
    </row>
    <row r="2394" spans="1:17" x14ac:dyDescent="0.25">
      <c r="A2394" t="s">
        <v>43</v>
      </c>
      <c r="B2394" t="s">
        <v>36</v>
      </c>
      <c r="C2394" t="s">
        <v>50</v>
      </c>
      <c r="D2394" t="s">
        <v>59</v>
      </c>
      <c r="E2394">
        <v>5</v>
      </c>
      <c r="F2394" t="str">
        <f t="shared" si="37"/>
        <v>Aggregate1-in-2June Monthly System Peak Day100% Cycling5</v>
      </c>
      <c r="G2394">
        <v>4.5739749999999999</v>
      </c>
      <c r="H2394">
        <v>4.5739749999999999</v>
      </c>
      <c r="I2394">
        <v>61.598999999999997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10695</v>
      </c>
      <c r="P2394" t="s">
        <v>60</v>
      </c>
      <c r="Q2394" t="s">
        <v>58</v>
      </c>
    </row>
    <row r="2395" spans="1:17" x14ac:dyDescent="0.25">
      <c r="A2395" t="s">
        <v>30</v>
      </c>
      <c r="B2395" t="s">
        <v>36</v>
      </c>
      <c r="C2395" t="s">
        <v>50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0.1242418</v>
      </c>
      <c r="H2395">
        <v>0.1242418</v>
      </c>
      <c r="I2395">
        <v>61.150799999999997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12331</v>
      </c>
      <c r="P2395" t="s">
        <v>60</v>
      </c>
      <c r="Q2395" t="s">
        <v>58</v>
      </c>
    </row>
    <row r="2396" spans="1:17" x14ac:dyDescent="0.25">
      <c r="A2396" t="s">
        <v>28</v>
      </c>
      <c r="B2396" t="s">
        <v>36</v>
      </c>
      <c r="C2396" t="s">
        <v>50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0.50998889999999997</v>
      </c>
      <c r="H2396">
        <v>0.50998889999999997</v>
      </c>
      <c r="I2396">
        <v>61.150799999999997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12331</v>
      </c>
      <c r="P2396" t="s">
        <v>60</v>
      </c>
      <c r="Q2396" t="s">
        <v>58</v>
      </c>
    </row>
    <row r="2397" spans="1:17" x14ac:dyDescent="0.25">
      <c r="A2397" t="s">
        <v>29</v>
      </c>
      <c r="B2397" t="s">
        <v>36</v>
      </c>
      <c r="C2397" t="s">
        <v>50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0.43601689999999999</v>
      </c>
      <c r="H2397">
        <v>0.43601689999999999</v>
      </c>
      <c r="I2397">
        <v>61.150799999999997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12331</v>
      </c>
      <c r="P2397" t="s">
        <v>60</v>
      </c>
      <c r="Q2397" t="s">
        <v>58</v>
      </c>
    </row>
    <row r="2398" spans="1:17" x14ac:dyDescent="0.25">
      <c r="A2398" t="s">
        <v>43</v>
      </c>
      <c r="B2398" t="s">
        <v>36</v>
      </c>
      <c r="C2398" t="s">
        <v>50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6.2886730000000002</v>
      </c>
      <c r="H2398">
        <v>6.2886730000000002</v>
      </c>
      <c r="I2398">
        <v>61.150799999999997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12331</v>
      </c>
      <c r="P2398" t="s">
        <v>60</v>
      </c>
      <c r="Q2398" t="s">
        <v>58</v>
      </c>
    </row>
    <row r="2399" spans="1:17" x14ac:dyDescent="0.25">
      <c r="A2399" t="s">
        <v>30</v>
      </c>
      <c r="B2399" t="s">
        <v>36</v>
      </c>
      <c r="C2399" t="s">
        <v>50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0.11085780000000001</v>
      </c>
      <c r="H2399">
        <v>0.11085780000000001</v>
      </c>
      <c r="I2399">
        <v>61.359000000000002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23026</v>
      </c>
      <c r="P2399" t="s">
        <v>60</v>
      </c>
      <c r="Q2399" t="s">
        <v>58</v>
      </c>
    </row>
    <row r="2400" spans="1:17" x14ac:dyDescent="0.25">
      <c r="A2400" t="s">
        <v>28</v>
      </c>
      <c r="B2400" t="s">
        <v>36</v>
      </c>
      <c r="C2400" t="s">
        <v>50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0.47445340000000003</v>
      </c>
      <c r="H2400">
        <v>0.47445340000000003</v>
      </c>
      <c r="I2400">
        <v>61.359000000000002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23026</v>
      </c>
      <c r="P2400" t="s">
        <v>60</v>
      </c>
      <c r="Q2400" t="s">
        <v>58</v>
      </c>
    </row>
    <row r="2401" spans="1:17" x14ac:dyDescent="0.25">
      <c r="A2401" t="s">
        <v>29</v>
      </c>
      <c r="B2401" t="s">
        <v>36</v>
      </c>
      <c r="C2401" t="s">
        <v>50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0.39542359999999999</v>
      </c>
      <c r="H2401">
        <v>0.39542359999999999</v>
      </c>
      <c r="I2401">
        <v>61.359000000000002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23026</v>
      </c>
      <c r="P2401" t="s">
        <v>60</v>
      </c>
      <c r="Q2401" t="s">
        <v>58</v>
      </c>
    </row>
    <row r="2402" spans="1:17" x14ac:dyDescent="0.25">
      <c r="A2402" t="s">
        <v>43</v>
      </c>
      <c r="B2402" t="s">
        <v>36</v>
      </c>
      <c r="C2402" t="s">
        <v>50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10.924759999999999</v>
      </c>
      <c r="H2402">
        <v>10.924759999999999</v>
      </c>
      <c r="I2402">
        <v>61.359000000000002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23026</v>
      </c>
      <c r="P2402" t="s">
        <v>60</v>
      </c>
      <c r="Q2402" t="s">
        <v>58</v>
      </c>
    </row>
    <row r="2403" spans="1:17" x14ac:dyDescent="0.25">
      <c r="A2403" t="s">
        <v>30</v>
      </c>
      <c r="B2403" t="s">
        <v>36</v>
      </c>
      <c r="C2403" t="s">
        <v>51</v>
      </c>
      <c r="D2403" t="s">
        <v>59</v>
      </c>
      <c r="E2403">
        <v>5</v>
      </c>
      <c r="F2403" t="str">
        <f t="shared" si="37"/>
        <v>Average Per Ton1-in-2May Monthly System Peak Day100% Cycling5</v>
      </c>
      <c r="G2403">
        <v>7.2352600000000003E-2</v>
      </c>
      <c r="H2403">
        <v>7.2352600000000003E-2</v>
      </c>
      <c r="I2403">
        <v>60.0869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10695</v>
      </c>
      <c r="P2403" t="s">
        <v>60</v>
      </c>
      <c r="Q2403" t="s">
        <v>58</v>
      </c>
    </row>
    <row r="2404" spans="1:17" x14ac:dyDescent="0.25">
      <c r="A2404" t="s">
        <v>28</v>
      </c>
      <c r="B2404" t="s">
        <v>36</v>
      </c>
      <c r="C2404" t="s">
        <v>51</v>
      </c>
      <c r="D2404" t="s">
        <v>59</v>
      </c>
      <c r="E2404">
        <v>5</v>
      </c>
      <c r="F2404" t="str">
        <f t="shared" si="37"/>
        <v>Average Per Premise1-in-2May Monthly System Peak Day100% Cycling5</v>
      </c>
      <c r="G2404">
        <v>0.32425789999999999</v>
      </c>
      <c r="H2404">
        <v>0.32425789999999999</v>
      </c>
      <c r="I2404">
        <v>60.0869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10695</v>
      </c>
      <c r="P2404" t="s">
        <v>60</v>
      </c>
      <c r="Q2404" t="s">
        <v>58</v>
      </c>
    </row>
    <row r="2405" spans="1:17" x14ac:dyDescent="0.25">
      <c r="A2405" t="s">
        <v>29</v>
      </c>
      <c r="B2405" t="s">
        <v>36</v>
      </c>
      <c r="C2405" t="s">
        <v>51</v>
      </c>
      <c r="D2405" t="s">
        <v>59</v>
      </c>
      <c r="E2405">
        <v>5</v>
      </c>
      <c r="F2405" t="str">
        <f t="shared" si="37"/>
        <v>Average Per Device1-in-2May Monthly System Peak Day100% Cycling5</v>
      </c>
      <c r="G2405">
        <v>0.2626231</v>
      </c>
      <c r="H2405">
        <v>0.2626231</v>
      </c>
      <c r="I2405">
        <v>60.0869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10695</v>
      </c>
      <c r="P2405" t="s">
        <v>60</v>
      </c>
      <c r="Q2405" t="s">
        <v>58</v>
      </c>
    </row>
    <row r="2406" spans="1:17" x14ac:dyDescent="0.25">
      <c r="A2406" t="s">
        <v>43</v>
      </c>
      <c r="B2406" t="s">
        <v>36</v>
      </c>
      <c r="C2406" t="s">
        <v>51</v>
      </c>
      <c r="D2406" t="s">
        <v>59</v>
      </c>
      <c r="E2406">
        <v>5</v>
      </c>
      <c r="F2406" t="str">
        <f t="shared" si="37"/>
        <v>Aggregate1-in-2May Monthly System Peak Day100% Cycling5</v>
      </c>
      <c r="G2406">
        <v>3.4679389999999999</v>
      </c>
      <c r="H2406">
        <v>3.4679380000000002</v>
      </c>
      <c r="I2406">
        <v>60.0869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10695</v>
      </c>
      <c r="P2406" t="s">
        <v>60</v>
      </c>
      <c r="Q2406" t="s">
        <v>58</v>
      </c>
    </row>
    <row r="2407" spans="1:17" x14ac:dyDescent="0.25">
      <c r="A2407" t="s">
        <v>30</v>
      </c>
      <c r="B2407" t="s">
        <v>36</v>
      </c>
      <c r="C2407" t="s">
        <v>51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9.8365099999999997E-2</v>
      </c>
      <c r="H2407">
        <v>9.8365099999999997E-2</v>
      </c>
      <c r="I2407">
        <v>59.908999999999999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12331</v>
      </c>
      <c r="P2407" t="s">
        <v>60</v>
      </c>
      <c r="Q2407" t="s">
        <v>58</v>
      </c>
    </row>
    <row r="2408" spans="1:17" x14ac:dyDescent="0.25">
      <c r="A2408" t="s">
        <v>28</v>
      </c>
      <c r="B2408" t="s">
        <v>36</v>
      </c>
      <c r="C2408" t="s">
        <v>51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0.40377010000000002</v>
      </c>
      <c r="H2408">
        <v>0.40377010000000002</v>
      </c>
      <c r="I2408">
        <v>59.908999999999999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12331</v>
      </c>
      <c r="P2408" t="s">
        <v>60</v>
      </c>
      <c r="Q2408" t="s">
        <v>58</v>
      </c>
    </row>
    <row r="2409" spans="1:17" x14ac:dyDescent="0.25">
      <c r="A2409" t="s">
        <v>29</v>
      </c>
      <c r="B2409" t="s">
        <v>36</v>
      </c>
      <c r="C2409" t="s">
        <v>51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0.34520479999999998</v>
      </c>
      <c r="H2409">
        <v>0.34520479999999998</v>
      </c>
      <c r="I2409">
        <v>59.908999999999999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12331</v>
      </c>
      <c r="P2409" t="s">
        <v>60</v>
      </c>
      <c r="Q2409" t="s">
        <v>58</v>
      </c>
    </row>
    <row r="2410" spans="1:17" x14ac:dyDescent="0.25">
      <c r="A2410" t="s">
        <v>43</v>
      </c>
      <c r="B2410" t="s">
        <v>36</v>
      </c>
      <c r="C2410" t="s">
        <v>51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4.9788889999999997</v>
      </c>
      <c r="H2410">
        <v>4.9788889999999997</v>
      </c>
      <c r="I2410">
        <v>59.908999999999999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12331</v>
      </c>
      <c r="P2410" t="s">
        <v>60</v>
      </c>
      <c r="Q2410" t="s">
        <v>58</v>
      </c>
    </row>
    <row r="2411" spans="1:17" x14ac:dyDescent="0.25">
      <c r="A2411" t="s">
        <v>30</v>
      </c>
      <c r="B2411" t="s">
        <v>36</v>
      </c>
      <c r="C2411" t="s">
        <v>51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8.6282300000000006E-2</v>
      </c>
      <c r="H2411">
        <v>8.6282300000000006E-2</v>
      </c>
      <c r="I2411">
        <v>59.991599999999998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23026</v>
      </c>
      <c r="P2411" t="s">
        <v>60</v>
      </c>
      <c r="Q2411" t="s">
        <v>58</v>
      </c>
    </row>
    <row r="2412" spans="1:17" x14ac:dyDescent="0.25">
      <c r="A2412" t="s">
        <v>28</v>
      </c>
      <c r="B2412" t="s">
        <v>36</v>
      </c>
      <c r="C2412" t="s">
        <v>51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0.36927399999999999</v>
      </c>
      <c r="H2412">
        <v>0.36927399999999999</v>
      </c>
      <c r="I2412">
        <v>59.991599999999998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23026</v>
      </c>
      <c r="P2412" t="s">
        <v>60</v>
      </c>
      <c r="Q2412" t="s">
        <v>58</v>
      </c>
    </row>
    <row r="2413" spans="1:17" x14ac:dyDescent="0.25">
      <c r="A2413" t="s">
        <v>29</v>
      </c>
      <c r="B2413" t="s">
        <v>36</v>
      </c>
      <c r="C2413" t="s">
        <v>51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0.30776399999999998</v>
      </c>
      <c r="H2413">
        <v>0.30776399999999998</v>
      </c>
      <c r="I2413">
        <v>59.991599999999998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23026</v>
      </c>
      <c r="P2413" t="s">
        <v>60</v>
      </c>
      <c r="Q2413" t="s">
        <v>58</v>
      </c>
    </row>
    <row r="2414" spans="1:17" x14ac:dyDescent="0.25">
      <c r="A2414" t="s">
        <v>43</v>
      </c>
      <c r="B2414" t="s">
        <v>36</v>
      </c>
      <c r="C2414" t="s">
        <v>51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8.5029039999999991</v>
      </c>
      <c r="H2414">
        <v>8.5029039999999991</v>
      </c>
      <c r="I2414">
        <v>59.991599999999998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23026</v>
      </c>
      <c r="P2414" t="s">
        <v>60</v>
      </c>
      <c r="Q2414" t="s">
        <v>58</v>
      </c>
    </row>
    <row r="2415" spans="1:17" x14ac:dyDescent="0.25">
      <c r="A2415" t="s">
        <v>30</v>
      </c>
      <c r="B2415" t="s">
        <v>36</v>
      </c>
      <c r="C2415" t="s">
        <v>52</v>
      </c>
      <c r="D2415" t="s">
        <v>59</v>
      </c>
      <c r="E2415">
        <v>5</v>
      </c>
      <c r="F2415" t="str">
        <f t="shared" si="37"/>
        <v>Average Per Ton1-in-2October Monthly System Peak Day100% Cycling5</v>
      </c>
      <c r="G2415">
        <v>9.0083499999999997E-2</v>
      </c>
      <c r="H2415">
        <v>9.0083499999999997E-2</v>
      </c>
      <c r="I2415">
        <v>60.020800000000001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10695</v>
      </c>
      <c r="P2415" t="s">
        <v>60</v>
      </c>
      <c r="Q2415" t="s">
        <v>58</v>
      </c>
    </row>
    <row r="2416" spans="1:17" x14ac:dyDescent="0.25">
      <c r="A2416" t="s">
        <v>28</v>
      </c>
      <c r="B2416" t="s">
        <v>36</v>
      </c>
      <c r="C2416" t="s">
        <v>52</v>
      </c>
      <c r="D2416" t="s">
        <v>59</v>
      </c>
      <c r="E2416">
        <v>5</v>
      </c>
      <c r="F2416" t="str">
        <f t="shared" si="37"/>
        <v>Average Per Premise1-in-2October Monthly System Peak Day100% Cycling5</v>
      </c>
      <c r="G2416">
        <v>0.40372130000000001</v>
      </c>
      <c r="H2416">
        <v>0.40372130000000001</v>
      </c>
      <c r="I2416">
        <v>60.020800000000001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10695</v>
      </c>
      <c r="P2416" t="s">
        <v>60</v>
      </c>
      <c r="Q2416" t="s">
        <v>58</v>
      </c>
    </row>
    <row r="2417" spans="1:17" x14ac:dyDescent="0.25">
      <c r="A2417" t="s">
        <v>29</v>
      </c>
      <c r="B2417" t="s">
        <v>36</v>
      </c>
      <c r="C2417" t="s">
        <v>52</v>
      </c>
      <c r="D2417" t="s">
        <v>59</v>
      </c>
      <c r="E2417">
        <v>5</v>
      </c>
      <c r="F2417" t="str">
        <f t="shared" si="37"/>
        <v>Average Per Device1-in-2October Monthly System Peak Day100% Cycling5</v>
      </c>
      <c r="G2417">
        <v>0.3269821</v>
      </c>
      <c r="H2417">
        <v>0.3269822</v>
      </c>
      <c r="I2417">
        <v>60.020800000000001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10695</v>
      </c>
      <c r="P2417" t="s">
        <v>60</v>
      </c>
      <c r="Q2417" t="s">
        <v>58</v>
      </c>
    </row>
    <row r="2418" spans="1:17" x14ac:dyDescent="0.25">
      <c r="A2418" t="s">
        <v>43</v>
      </c>
      <c r="B2418" t="s">
        <v>36</v>
      </c>
      <c r="C2418" t="s">
        <v>52</v>
      </c>
      <c r="D2418" t="s">
        <v>59</v>
      </c>
      <c r="E2418">
        <v>5</v>
      </c>
      <c r="F2418" t="str">
        <f t="shared" si="37"/>
        <v>Aggregate1-in-2October Monthly System Peak Day100% Cycling5</v>
      </c>
      <c r="G2418">
        <v>4.3177989999999999</v>
      </c>
      <c r="H2418">
        <v>4.3177989999999999</v>
      </c>
      <c r="I2418">
        <v>60.020800000000001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10695</v>
      </c>
      <c r="P2418" t="s">
        <v>60</v>
      </c>
      <c r="Q2418" t="s">
        <v>58</v>
      </c>
    </row>
    <row r="2419" spans="1:17" x14ac:dyDescent="0.25">
      <c r="A2419" t="s">
        <v>30</v>
      </c>
      <c r="B2419" t="s">
        <v>36</v>
      </c>
      <c r="C2419" t="s">
        <v>52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0.1170448</v>
      </c>
      <c r="H2419">
        <v>0.1170448</v>
      </c>
      <c r="I2419">
        <v>59.481900000000003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12331</v>
      </c>
      <c r="P2419" t="s">
        <v>60</v>
      </c>
      <c r="Q2419" t="s">
        <v>58</v>
      </c>
    </row>
    <row r="2420" spans="1:17" x14ac:dyDescent="0.25">
      <c r="A2420" t="s">
        <v>28</v>
      </c>
      <c r="B2420" t="s">
        <v>36</v>
      </c>
      <c r="C2420" t="s">
        <v>52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0.4804467</v>
      </c>
      <c r="H2420">
        <v>0.4804467</v>
      </c>
      <c r="I2420">
        <v>59.481900000000003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12331</v>
      </c>
      <c r="P2420" t="s">
        <v>60</v>
      </c>
      <c r="Q2420" t="s">
        <v>58</v>
      </c>
    </row>
    <row r="2421" spans="1:17" x14ac:dyDescent="0.25">
      <c r="A2421" t="s">
        <v>29</v>
      </c>
      <c r="B2421" t="s">
        <v>36</v>
      </c>
      <c r="C2421" t="s">
        <v>52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0.41075980000000001</v>
      </c>
      <c r="H2421">
        <v>0.41075980000000001</v>
      </c>
      <c r="I2421">
        <v>59.481900000000003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12331</v>
      </c>
      <c r="P2421" t="s">
        <v>60</v>
      </c>
      <c r="Q2421" t="s">
        <v>58</v>
      </c>
    </row>
    <row r="2422" spans="1:17" x14ac:dyDescent="0.25">
      <c r="A2422" t="s">
        <v>43</v>
      </c>
      <c r="B2422" t="s">
        <v>36</v>
      </c>
      <c r="C2422" t="s">
        <v>52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5.9243889999999997</v>
      </c>
      <c r="H2422">
        <v>5.9243889999999997</v>
      </c>
      <c r="I2422">
        <v>59.481900000000003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12331</v>
      </c>
      <c r="P2422" t="s">
        <v>60</v>
      </c>
      <c r="Q2422" t="s">
        <v>58</v>
      </c>
    </row>
    <row r="2423" spans="1:17" x14ac:dyDescent="0.25">
      <c r="A2423" t="s">
        <v>30</v>
      </c>
      <c r="B2423" t="s">
        <v>36</v>
      </c>
      <c r="C2423" t="s">
        <v>52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0.1045213</v>
      </c>
      <c r="H2423">
        <v>0.1045213</v>
      </c>
      <c r="I2423">
        <v>59.732199999999999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23026</v>
      </c>
      <c r="P2423" t="s">
        <v>60</v>
      </c>
      <c r="Q2423" t="s">
        <v>58</v>
      </c>
    </row>
    <row r="2424" spans="1:17" x14ac:dyDescent="0.25">
      <c r="A2424" t="s">
        <v>28</v>
      </c>
      <c r="B2424" t="s">
        <v>36</v>
      </c>
      <c r="C2424" t="s">
        <v>52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0.44733390000000001</v>
      </c>
      <c r="H2424">
        <v>0.44733390000000001</v>
      </c>
      <c r="I2424">
        <v>59.732199999999999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23026</v>
      </c>
      <c r="P2424" t="s">
        <v>60</v>
      </c>
      <c r="Q2424" t="s">
        <v>58</v>
      </c>
    </row>
    <row r="2425" spans="1:17" x14ac:dyDescent="0.25">
      <c r="A2425" t="s">
        <v>29</v>
      </c>
      <c r="B2425" t="s">
        <v>36</v>
      </c>
      <c r="C2425" t="s">
        <v>52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0.37282140000000002</v>
      </c>
      <c r="H2425">
        <v>0.37282140000000002</v>
      </c>
      <c r="I2425">
        <v>59.732199999999999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23026</v>
      </c>
      <c r="P2425" t="s">
        <v>60</v>
      </c>
      <c r="Q2425" t="s">
        <v>58</v>
      </c>
    </row>
    <row r="2426" spans="1:17" x14ac:dyDescent="0.25">
      <c r="A2426" t="s">
        <v>43</v>
      </c>
      <c r="B2426" t="s">
        <v>36</v>
      </c>
      <c r="C2426" t="s">
        <v>52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10.30031</v>
      </c>
      <c r="H2426">
        <v>10.30031</v>
      </c>
      <c r="I2426">
        <v>59.732199999999999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23026</v>
      </c>
      <c r="P2426" t="s">
        <v>60</v>
      </c>
      <c r="Q2426" t="s">
        <v>58</v>
      </c>
    </row>
    <row r="2427" spans="1:17" x14ac:dyDescent="0.25">
      <c r="A2427" t="s">
        <v>30</v>
      </c>
      <c r="B2427" t="s">
        <v>36</v>
      </c>
      <c r="C2427" t="s">
        <v>53</v>
      </c>
      <c r="D2427" t="s">
        <v>59</v>
      </c>
      <c r="E2427">
        <v>5</v>
      </c>
      <c r="F2427" t="str">
        <f t="shared" si="37"/>
        <v>Average Per Ton1-in-2September Monthly System Peak Day100% Cycling5</v>
      </c>
      <c r="G2427">
        <v>0.14417060000000001</v>
      </c>
      <c r="H2427">
        <v>0.14417060000000001</v>
      </c>
      <c r="I2427">
        <v>67.928299999999993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10695</v>
      </c>
      <c r="P2427" t="s">
        <v>60</v>
      </c>
      <c r="Q2427" t="s">
        <v>58</v>
      </c>
    </row>
    <row r="2428" spans="1:17" x14ac:dyDescent="0.25">
      <c r="A2428" t="s">
        <v>28</v>
      </c>
      <c r="B2428" t="s">
        <v>36</v>
      </c>
      <c r="C2428" t="s">
        <v>53</v>
      </c>
      <c r="D2428" t="s">
        <v>59</v>
      </c>
      <c r="E2428">
        <v>5</v>
      </c>
      <c r="F2428" t="str">
        <f t="shared" si="37"/>
        <v>Average Per Premise1-in-2September Monthly System Peak Day100% Cycling5</v>
      </c>
      <c r="G2428">
        <v>0.64612000000000003</v>
      </c>
      <c r="H2428">
        <v>0.64612000000000003</v>
      </c>
      <c r="I2428">
        <v>67.928299999999993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10695</v>
      </c>
      <c r="P2428" t="s">
        <v>60</v>
      </c>
      <c r="Q2428" t="s">
        <v>58</v>
      </c>
    </row>
    <row r="2429" spans="1:17" x14ac:dyDescent="0.25">
      <c r="A2429" t="s">
        <v>29</v>
      </c>
      <c r="B2429" t="s">
        <v>36</v>
      </c>
      <c r="C2429" t="s">
        <v>53</v>
      </c>
      <c r="D2429" t="s">
        <v>59</v>
      </c>
      <c r="E2429">
        <v>5</v>
      </c>
      <c r="F2429" t="str">
        <f t="shared" si="37"/>
        <v>Average Per Device1-in-2September Monthly System Peak Day100% Cycling5</v>
      </c>
      <c r="G2429">
        <v>0.52330580000000004</v>
      </c>
      <c r="H2429">
        <v>0.52330580000000004</v>
      </c>
      <c r="I2429">
        <v>67.928299999999993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10695</v>
      </c>
      <c r="P2429" t="s">
        <v>60</v>
      </c>
      <c r="Q2429" t="s">
        <v>58</v>
      </c>
    </row>
    <row r="2430" spans="1:17" x14ac:dyDescent="0.25">
      <c r="A2430" t="s">
        <v>43</v>
      </c>
      <c r="B2430" t="s">
        <v>36</v>
      </c>
      <c r="C2430" t="s">
        <v>53</v>
      </c>
      <c r="D2430" t="s">
        <v>59</v>
      </c>
      <c r="E2430">
        <v>5</v>
      </c>
      <c r="F2430" t="str">
        <f t="shared" si="37"/>
        <v>Aggregate1-in-2September Monthly System Peak Day100% Cycling5</v>
      </c>
      <c r="G2430">
        <v>6.910253</v>
      </c>
      <c r="H2430">
        <v>6.910253</v>
      </c>
      <c r="I2430">
        <v>67.928299999999993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10695</v>
      </c>
      <c r="P2430" t="s">
        <v>60</v>
      </c>
      <c r="Q2430" t="s">
        <v>58</v>
      </c>
    </row>
    <row r="2431" spans="1:17" x14ac:dyDescent="0.25">
      <c r="A2431" t="s">
        <v>30</v>
      </c>
      <c r="B2431" t="s">
        <v>36</v>
      </c>
      <c r="C2431" t="s">
        <v>53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0.18156220000000001</v>
      </c>
      <c r="H2431">
        <v>0.18156220000000001</v>
      </c>
      <c r="I2431">
        <v>67.5702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12331</v>
      </c>
      <c r="P2431" t="s">
        <v>60</v>
      </c>
      <c r="Q2431" t="s">
        <v>58</v>
      </c>
    </row>
    <row r="2432" spans="1:17" x14ac:dyDescent="0.25">
      <c r="A2432" t="s">
        <v>28</v>
      </c>
      <c r="B2432" t="s">
        <v>36</v>
      </c>
      <c r="C2432" t="s">
        <v>53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0.74527810000000005</v>
      </c>
      <c r="H2432">
        <v>0.74527810000000005</v>
      </c>
      <c r="I2432">
        <v>67.5702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12331</v>
      </c>
      <c r="P2432" t="s">
        <v>60</v>
      </c>
      <c r="Q2432" t="s">
        <v>58</v>
      </c>
    </row>
    <row r="2433" spans="1:17" x14ac:dyDescent="0.25">
      <c r="A2433" t="s">
        <v>29</v>
      </c>
      <c r="B2433" t="s">
        <v>36</v>
      </c>
      <c r="C2433" t="s">
        <v>53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0.63717840000000003</v>
      </c>
      <c r="H2433">
        <v>0.63717840000000003</v>
      </c>
      <c r="I2433">
        <v>67.5702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12331</v>
      </c>
      <c r="P2433" t="s">
        <v>60</v>
      </c>
      <c r="Q2433" t="s">
        <v>58</v>
      </c>
    </row>
    <row r="2434" spans="1:17" x14ac:dyDescent="0.25">
      <c r="A2434" t="s">
        <v>43</v>
      </c>
      <c r="B2434" t="s">
        <v>36</v>
      </c>
      <c r="C2434" t="s">
        <v>53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9.1900239999999993</v>
      </c>
      <c r="H2434">
        <v>9.1900239999999993</v>
      </c>
      <c r="I2434">
        <v>67.5702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12331</v>
      </c>
      <c r="P2434" t="s">
        <v>60</v>
      </c>
      <c r="Q2434" t="s">
        <v>58</v>
      </c>
    </row>
    <row r="2435" spans="1:17" x14ac:dyDescent="0.25">
      <c r="A2435" t="s">
        <v>30</v>
      </c>
      <c r="B2435" t="s">
        <v>36</v>
      </c>
      <c r="C2435" t="s">
        <v>53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0.1641938</v>
      </c>
      <c r="H2435">
        <v>0.1641938</v>
      </c>
      <c r="I2435">
        <v>67.736500000000007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23026</v>
      </c>
      <c r="P2435" t="s">
        <v>60</v>
      </c>
      <c r="Q2435" t="s">
        <v>58</v>
      </c>
    </row>
    <row r="2436" spans="1:17" x14ac:dyDescent="0.25">
      <c r="A2436" t="s">
        <v>28</v>
      </c>
      <c r="B2436" t="s">
        <v>36</v>
      </c>
      <c r="C2436" t="s">
        <v>53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0.70272239999999997</v>
      </c>
      <c r="H2436">
        <v>0.70272239999999997</v>
      </c>
      <c r="I2436">
        <v>67.736500000000007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23026</v>
      </c>
      <c r="P2436" t="s">
        <v>60</v>
      </c>
      <c r="Q2436" t="s">
        <v>58</v>
      </c>
    </row>
    <row r="2437" spans="1:17" x14ac:dyDescent="0.25">
      <c r="A2437" t="s">
        <v>29</v>
      </c>
      <c r="B2437" t="s">
        <v>36</v>
      </c>
      <c r="C2437" t="s">
        <v>53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0.58566980000000002</v>
      </c>
      <c r="H2437">
        <v>0.58566980000000002</v>
      </c>
      <c r="I2437">
        <v>67.736500000000007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23026</v>
      </c>
      <c r="P2437" t="s">
        <v>60</v>
      </c>
      <c r="Q2437" t="s">
        <v>58</v>
      </c>
    </row>
    <row r="2438" spans="1:17" x14ac:dyDescent="0.25">
      <c r="A2438" t="s">
        <v>43</v>
      </c>
      <c r="B2438" t="s">
        <v>36</v>
      </c>
      <c r="C2438" t="s">
        <v>53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16.180890000000002</v>
      </c>
      <c r="H2438">
        <v>16.180890000000002</v>
      </c>
      <c r="I2438">
        <v>67.736500000000007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23026</v>
      </c>
      <c r="P2438" t="s">
        <v>60</v>
      </c>
      <c r="Q2438" t="s">
        <v>58</v>
      </c>
    </row>
    <row r="2439" spans="1:17" x14ac:dyDescent="0.25">
      <c r="A2439" t="s">
        <v>30</v>
      </c>
      <c r="B2439" t="s">
        <v>36</v>
      </c>
      <c r="C2439" t="s">
        <v>48</v>
      </c>
      <c r="D2439" t="s">
        <v>59</v>
      </c>
      <c r="E2439">
        <v>6</v>
      </c>
      <c r="F2439" t="str">
        <f t="shared" si="38"/>
        <v>Average Per Ton1-in-2August Monthly System Peak Day100% Cycling6</v>
      </c>
      <c r="G2439">
        <v>0.14691789999999999</v>
      </c>
      <c r="H2439">
        <v>0.14691789999999999</v>
      </c>
      <c r="I2439">
        <v>67.697699999999998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10695</v>
      </c>
      <c r="P2439" t="s">
        <v>60</v>
      </c>
      <c r="Q2439" t="s">
        <v>58</v>
      </c>
    </row>
    <row r="2440" spans="1:17" x14ac:dyDescent="0.25">
      <c r="A2440" t="s">
        <v>28</v>
      </c>
      <c r="B2440" t="s">
        <v>36</v>
      </c>
      <c r="C2440" t="s">
        <v>48</v>
      </c>
      <c r="D2440" t="s">
        <v>59</v>
      </c>
      <c r="E2440">
        <v>6</v>
      </c>
      <c r="F2440" t="str">
        <f t="shared" si="38"/>
        <v>Average Per Premise1-in-2August Monthly System Peak Day100% Cycling6</v>
      </c>
      <c r="G2440">
        <v>0.65843280000000004</v>
      </c>
      <c r="H2440">
        <v>0.65843280000000004</v>
      </c>
      <c r="I2440">
        <v>67.697699999999998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10695</v>
      </c>
      <c r="P2440" t="s">
        <v>60</v>
      </c>
      <c r="Q2440" t="s">
        <v>58</v>
      </c>
    </row>
    <row r="2441" spans="1:17" x14ac:dyDescent="0.25">
      <c r="A2441" t="s">
        <v>29</v>
      </c>
      <c r="B2441" t="s">
        <v>36</v>
      </c>
      <c r="C2441" t="s">
        <v>48</v>
      </c>
      <c r="D2441" t="s">
        <v>59</v>
      </c>
      <c r="E2441">
        <v>6</v>
      </c>
      <c r="F2441" t="str">
        <f t="shared" si="38"/>
        <v>Average Per Device1-in-2August Monthly System Peak Day100% Cycling6</v>
      </c>
      <c r="G2441">
        <v>0.53327820000000004</v>
      </c>
      <c r="H2441">
        <v>0.53327820000000004</v>
      </c>
      <c r="I2441">
        <v>67.697699999999998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10695</v>
      </c>
      <c r="P2441" t="s">
        <v>60</v>
      </c>
      <c r="Q2441" t="s">
        <v>58</v>
      </c>
    </row>
    <row r="2442" spans="1:17" x14ac:dyDescent="0.25">
      <c r="A2442" t="s">
        <v>43</v>
      </c>
      <c r="B2442" t="s">
        <v>36</v>
      </c>
      <c r="C2442" t="s">
        <v>48</v>
      </c>
      <c r="D2442" t="s">
        <v>59</v>
      </c>
      <c r="E2442">
        <v>6</v>
      </c>
      <c r="F2442" t="str">
        <f t="shared" si="38"/>
        <v>Aggregate1-in-2August Monthly System Peak Day100% Cycling6</v>
      </c>
      <c r="G2442">
        <v>7.0419390000000002</v>
      </c>
      <c r="H2442">
        <v>7.0419390000000002</v>
      </c>
      <c r="I2442">
        <v>67.697699999999998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10695</v>
      </c>
      <c r="P2442" t="s">
        <v>60</v>
      </c>
      <c r="Q2442" t="s">
        <v>58</v>
      </c>
    </row>
    <row r="2443" spans="1:17" x14ac:dyDescent="0.25">
      <c r="A2443" t="s">
        <v>30</v>
      </c>
      <c r="B2443" t="s">
        <v>36</v>
      </c>
      <c r="C2443" t="s">
        <v>48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0.18527740000000001</v>
      </c>
      <c r="H2443">
        <v>0.18527740000000001</v>
      </c>
      <c r="I2443">
        <v>67.461299999999994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12331</v>
      </c>
      <c r="P2443" t="s">
        <v>60</v>
      </c>
      <c r="Q2443" t="s">
        <v>58</v>
      </c>
    </row>
    <row r="2444" spans="1:17" x14ac:dyDescent="0.25">
      <c r="A2444" t="s">
        <v>28</v>
      </c>
      <c r="B2444" t="s">
        <v>36</v>
      </c>
      <c r="C2444" t="s">
        <v>48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0.76052830000000005</v>
      </c>
      <c r="H2444">
        <v>0.76052839999999999</v>
      </c>
      <c r="I2444">
        <v>67.461299999999994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12331</v>
      </c>
      <c r="P2444" t="s">
        <v>60</v>
      </c>
      <c r="Q2444" t="s">
        <v>58</v>
      </c>
    </row>
    <row r="2445" spans="1:17" x14ac:dyDescent="0.25">
      <c r="A2445" t="s">
        <v>29</v>
      </c>
      <c r="B2445" t="s">
        <v>36</v>
      </c>
      <c r="C2445" t="s">
        <v>48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0.65021660000000003</v>
      </c>
      <c r="H2445">
        <v>0.65021669999999998</v>
      </c>
      <c r="I2445">
        <v>67.461299999999994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12331</v>
      </c>
      <c r="P2445" t="s">
        <v>60</v>
      </c>
      <c r="Q2445" t="s">
        <v>58</v>
      </c>
    </row>
    <row r="2446" spans="1:17" x14ac:dyDescent="0.25">
      <c r="A2446" t="s">
        <v>43</v>
      </c>
      <c r="B2446" t="s">
        <v>36</v>
      </c>
      <c r="C2446" t="s">
        <v>48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9.3780750000000008</v>
      </c>
      <c r="H2446">
        <v>9.3780750000000008</v>
      </c>
      <c r="I2446">
        <v>67.461299999999994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12331</v>
      </c>
      <c r="P2446" t="s">
        <v>60</v>
      </c>
      <c r="Q2446" t="s">
        <v>58</v>
      </c>
    </row>
    <row r="2447" spans="1:17" x14ac:dyDescent="0.25">
      <c r="A2447" t="s">
        <v>30</v>
      </c>
      <c r="B2447" t="s">
        <v>36</v>
      </c>
      <c r="C2447" t="s">
        <v>48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0.16745940000000001</v>
      </c>
      <c r="H2447">
        <v>0.16745940000000001</v>
      </c>
      <c r="I2447">
        <v>67.571100000000001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23026</v>
      </c>
      <c r="P2447" t="s">
        <v>60</v>
      </c>
      <c r="Q2447" t="s">
        <v>58</v>
      </c>
    </row>
    <row r="2448" spans="1:17" x14ac:dyDescent="0.25">
      <c r="A2448" t="s">
        <v>28</v>
      </c>
      <c r="B2448" t="s">
        <v>36</v>
      </c>
      <c r="C2448" t="s">
        <v>48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0.71669890000000003</v>
      </c>
      <c r="H2448">
        <v>0.71669890000000003</v>
      </c>
      <c r="I2448">
        <v>67.571100000000001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23026</v>
      </c>
      <c r="P2448" t="s">
        <v>60</v>
      </c>
      <c r="Q2448" t="s">
        <v>58</v>
      </c>
    </row>
    <row r="2449" spans="1:17" x14ac:dyDescent="0.25">
      <c r="A2449" t="s">
        <v>29</v>
      </c>
      <c r="B2449" t="s">
        <v>36</v>
      </c>
      <c r="C2449" t="s">
        <v>48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0.59731820000000002</v>
      </c>
      <c r="H2449">
        <v>0.59731820000000002</v>
      </c>
      <c r="I2449">
        <v>67.571100000000001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23026</v>
      </c>
      <c r="P2449" t="s">
        <v>60</v>
      </c>
      <c r="Q2449" t="s">
        <v>58</v>
      </c>
    </row>
    <row r="2450" spans="1:17" x14ac:dyDescent="0.25">
      <c r="A2450" t="s">
        <v>43</v>
      </c>
      <c r="B2450" t="s">
        <v>36</v>
      </c>
      <c r="C2450" t="s">
        <v>48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16.50271</v>
      </c>
      <c r="H2450">
        <v>16.50271</v>
      </c>
      <c r="I2450">
        <v>67.571100000000001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23026</v>
      </c>
      <c r="P2450" t="s">
        <v>60</v>
      </c>
      <c r="Q2450" t="s">
        <v>58</v>
      </c>
    </row>
    <row r="2451" spans="1:17" x14ac:dyDescent="0.25">
      <c r="A2451" t="s">
        <v>30</v>
      </c>
      <c r="B2451" t="s">
        <v>36</v>
      </c>
      <c r="C2451" t="s">
        <v>37</v>
      </c>
      <c r="D2451" t="s">
        <v>59</v>
      </c>
      <c r="E2451">
        <v>6</v>
      </c>
      <c r="F2451" t="str">
        <f t="shared" si="38"/>
        <v>Average Per Ton1-in-2August Typical Event Day100% Cycling6</v>
      </c>
      <c r="G2451">
        <v>0.12880510000000001</v>
      </c>
      <c r="H2451">
        <v>0.12880510000000001</v>
      </c>
      <c r="I2451">
        <v>65.770300000000006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10695</v>
      </c>
      <c r="P2451" t="s">
        <v>60</v>
      </c>
      <c r="Q2451" t="s">
        <v>58</v>
      </c>
    </row>
    <row r="2452" spans="1:17" x14ac:dyDescent="0.25">
      <c r="A2452" t="s">
        <v>28</v>
      </c>
      <c r="B2452" t="s">
        <v>36</v>
      </c>
      <c r="C2452" t="s">
        <v>37</v>
      </c>
      <c r="D2452" t="s">
        <v>59</v>
      </c>
      <c r="E2452">
        <v>6</v>
      </c>
      <c r="F2452" t="str">
        <f t="shared" si="38"/>
        <v>Average Per Premise1-in-2August Typical Event Day100% Cycling6</v>
      </c>
      <c r="G2452">
        <v>0.57725780000000004</v>
      </c>
      <c r="H2452">
        <v>0.57725780000000004</v>
      </c>
      <c r="I2452">
        <v>65.770300000000006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10695</v>
      </c>
      <c r="P2452" t="s">
        <v>60</v>
      </c>
      <c r="Q2452" t="s">
        <v>58</v>
      </c>
    </row>
    <row r="2453" spans="1:17" x14ac:dyDescent="0.25">
      <c r="A2453" t="s">
        <v>29</v>
      </c>
      <c r="B2453" t="s">
        <v>36</v>
      </c>
      <c r="C2453" t="s">
        <v>37</v>
      </c>
      <c r="D2453" t="s">
        <v>59</v>
      </c>
      <c r="E2453">
        <v>6</v>
      </c>
      <c r="F2453" t="str">
        <f t="shared" si="38"/>
        <v>Average Per Device1-in-2August Typical Event Day100% Cycling6</v>
      </c>
      <c r="G2453">
        <v>0.46753289999999997</v>
      </c>
      <c r="H2453">
        <v>0.46753289999999997</v>
      </c>
      <c r="I2453">
        <v>65.770300000000006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10695</v>
      </c>
      <c r="P2453" t="s">
        <v>60</v>
      </c>
      <c r="Q2453" t="s">
        <v>58</v>
      </c>
    </row>
    <row r="2454" spans="1:17" x14ac:dyDescent="0.25">
      <c r="A2454" t="s">
        <v>43</v>
      </c>
      <c r="B2454" t="s">
        <v>36</v>
      </c>
      <c r="C2454" t="s">
        <v>37</v>
      </c>
      <c r="D2454" t="s">
        <v>59</v>
      </c>
      <c r="E2454">
        <v>6</v>
      </c>
      <c r="F2454" t="str">
        <f t="shared" si="38"/>
        <v>Aggregate1-in-2August Typical Event Day100% Cycling6</v>
      </c>
      <c r="G2454">
        <v>6.1737719999999996</v>
      </c>
      <c r="H2454">
        <v>6.1737719999999996</v>
      </c>
      <c r="I2454">
        <v>65.770300000000006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10695</v>
      </c>
      <c r="P2454" t="s">
        <v>60</v>
      </c>
      <c r="Q2454" t="s">
        <v>58</v>
      </c>
    </row>
    <row r="2455" spans="1:17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0.1641764</v>
      </c>
      <c r="H2455">
        <v>0.1641764</v>
      </c>
      <c r="I2455">
        <v>65.495599999999996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12331</v>
      </c>
      <c r="P2455" t="s">
        <v>60</v>
      </c>
      <c r="Q2455" t="s">
        <v>58</v>
      </c>
    </row>
    <row r="2456" spans="1:17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0.67391299999999998</v>
      </c>
      <c r="H2456">
        <v>0.67391299999999998</v>
      </c>
      <c r="I2456">
        <v>65.495599999999996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12331</v>
      </c>
      <c r="P2456" t="s">
        <v>60</v>
      </c>
      <c r="Q2456" t="s">
        <v>58</v>
      </c>
    </row>
    <row r="2457" spans="1:17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0.57616449999999997</v>
      </c>
      <c r="H2457">
        <v>0.57616449999999997</v>
      </c>
      <c r="I2457">
        <v>65.495599999999996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12331</v>
      </c>
      <c r="P2457" t="s">
        <v>60</v>
      </c>
      <c r="Q2457" t="s">
        <v>58</v>
      </c>
    </row>
    <row r="2458" spans="1:17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8.3100210000000008</v>
      </c>
      <c r="H2458">
        <v>8.3100210000000008</v>
      </c>
      <c r="I2458">
        <v>65.495599999999996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12331</v>
      </c>
      <c r="P2458" t="s">
        <v>60</v>
      </c>
      <c r="Q2458" t="s">
        <v>58</v>
      </c>
    </row>
    <row r="2459" spans="1:17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0.1477465</v>
      </c>
      <c r="H2459">
        <v>0.1477465</v>
      </c>
      <c r="I2459">
        <v>65.623199999999997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23026</v>
      </c>
      <c r="P2459" t="s">
        <v>60</v>
      </c>
      <c r="Q2459" t="s">
        <v>58</v>
      </c>
    </row>
    <row r="2460" spans="1:17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0.63233059999999996</v>
      </c>
      <c r="H2460">
        <v>0.63233059999999996</v>
      </c>
      <c r="I2460">
        <v>65.623199999999997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23026</v>
      </c>
      <c r="P2460" t="s">
        <v>60</v>
      </c>
      <c r="Q2460" t="s">
        <v>58</v>
      </c>
    </row>
    <row r="2461" spans="1:17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0.5270032</v>
      </c>
      <c r="H2461">
        <v>0.5270032</v>
      </c>
      <c r="I2461">
        <v>65.623199999999997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23026</v>
      </c>
      <c r="P2461" t="s">
        <v>60</v>
      </c>
      <c r="Q2461" t="s">
        <v>58</v>
      </c>
    </row>
    <row r="2462" spans="1:17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14.560040000000001</v>
      </c>
      <c r="H2462">
        <v>14.560040000000001</v>
      </c>
      <c r="I2462">
        <v>65.623199999999997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23026</v>
      </c>
      <c r="P2462" t="s">
        <v>60</v>
      </c>
      <c r="Q2462" t="s">
        <v>58</v>
      </c>
    </row>
    <row r="2463" spans="1:17" x14ac:dyDescent="0.25">
      <c r="A2463" t="s">
        <v>30</v>
      </c>
      <c r="B2463" t="s">
        <v>36</v>
      </c>
      <c r="C2463" t="s">
        <v>49</v>
      </c>
      <c r="D2463" t="s">
        <v>59</v>
      </c>
      <c r="E2463">
        <v>6</v>
      </c>
      <c r="F2463" t="str">
        <f t="shared" si="38"/>
        <v>Average Per Ton1-in-2July Monthly System Peak Day100% Cycling6</v>
      </c>
      <c r="G2463">
        <v>0.11697340000000001</v>
      </c>
      <c r="H2463">
        <v>0.11697340000000001</v>
      </c>
      <c r="I2463">
        <v>65.6434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10695</v>
      </c>
      <c r="P2463" t="s">
        <v>60</v>
      </c>
      <c r="Q2463" t="s">
        <v>58</v>
      </c>
    </row>
    <row r="2464" spans="1:17" x14ac:dyDescent="0.25">
      <c r="A2464" t="s">
        <v>28</v>
      </c>
      <c r="B2464" t="s">
        <v>36</v>
      </c>
      <c r="C2464" t="s">
        <v>49</v>
      </c>
      <c r="D2464" t="s">
        <v>59</v>
      </c>
      <c r="E2464">
        <v>6</v>
      </c>
      <c r="F2464" t="str">
        <f t="shared" si="38"/>
        <v>Average Per Premise1-in-2July Monthly System Peak Day100% Cycling6</v>
      </c>
      <c r="G2464">
        <v>0.52423220000000004</v>
      </c>
      <c r="H2464">
        <v>0.52423220000000004</v>
      </c>
      <c r="I2464">
        <v>65.6434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10695</v>
      </c>
      <c r="P2464" t="s">
        <v>60</v>
      </c>
      <c r="Q2464" t="s">
        <v>58</v>
      </c>
    </row>
    <row r="2465" spans="1:17" x14ac:dyDescent="0.25">
      <c r="A2465" t="s">
        <v>29</v>
      </c>
      <c r="B2465" t="s">
        <v>36</v>
      </c>
      <c r="C2465" t="s">
        <v>49</v>
      </c>
      <c r="D2465" t="s">
        <v>59</v>
      </c>
      <c r="E2465">
        <v>6</v>
      </c>
      <c r="F2465" t="str">
        <f t="shared" si="38"/>
        <v>Average Per Device1-in-2July Monthly System Peak Day100% Cycling6</v>
      </c>
      <c r="G2465">
        <v>0.42458639999999997</v>
      </c>
      <c r="H2465">
        <v>0.42458639999999997</v>
      </c>
      <c r="I2465">
        <v>65.6434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10695</v>
      </c>
      <c r="P2465" t="s">
        <v>60</v>
      </c>
      <c r="Q2465" t="s">
        <v>58</v>
      </c>
    </row>
    <row r="2466" spans="1:17" x14ac:dyDescent="0.25">
      <c r="A2466" t="s">
        <v>43</v>
      </c>
      <c r="B2466" t="s">
        <v>36</v>
      </c>
      <c r="C2466" t="s">
        <v>49</v>
      </c>
      <c r="D2466" t="s">
        <v>59</v>
      </c>
      <c r="E2466">
        <v>6</v>
      </c>
      <c r="F2466" t="str">
        <f t="shared" si="38"/>
        <v>Aggregate1-in-2July Monthly System Peak Day100% Cycling6</v>
      </c>
      <c r="G2466">
        <v>5.6066640000000003</v>
      </c>
      <c r="H2466">
        <v>5.6066640000000003</v>
      </c>
      <c r="I2466">
        <v>65.6434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10695</v>
      </c>
      <c r="P2466" t="s">
        <v>60</v>
      </c>
      <c r="Q2466" t="s">
        <v>58</v>
      </c>
    </row>
    <row r="2467" spans="1:17" x14ac:dyDescent="0.25">
      <c r="A2467" t="s">
        <v>30</v>
      </c>
      <c r="B2467" t="s">
        <v>36</v>
      </c>
      <c r="C2467" t="s">
        <v>49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0.14984359999999999</v>
      </c>
      <c r="H2467">
        <v>0.14984359999999999</v>
      </c>
      <c r="I2467">
        <v>65.435699999999997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12331</v>
      </c>
      <c r="P2467" t="s">
        <v>60</v>
      </c>
      <c r="Q2467" t="s">
        <v>58</v>
      </c>
    </row>
    <row r="2468" spans="1:17" x14ac:dyDescent="0.25">
      <c r="A2468" t="s">
        <v>28</v>
      </c>
      <c r="B2468" t="s">
        <v>36</v>
      </c>
      <c r="C2468" t="s">
        <v>49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0.6150793</v>
      </c>
      <c r="H2468">
        <v>0.6150793</v>
      </c>
      <c r="I2468">
        <v>65.435699999999997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12331</v>
      </c>
      <c r="P2468" t="s">
        <v>60</v>
      </c>
      <c r="Q2468" t="s">
        <v>58</v>
      </c>
    </row>
    <row r="2469" spans="1:17" x14ac:dyDescent="0.25">
      <c r="A2469" t="s">
        <v>29</v>
      </c>
      <c r="B2469" t="s">
        <v>36</v>
      </c>
      <c r="C2469" t="s">
        <v>49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0.52586440000000001</v>
      </c>
      <c r="H2469">
        <v>0.52586440000000001</v>
      </c>
      <c r="I2469">
        <v>65.435699999999997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12331</v>
      </c>
      <c r="P2469" t="s">
        <v>60</v>
      </c>
      <c r="Q2469" t="s">
        <v>58</v>
      </c>
    </row>
    <row r="2470" spans="1:17" x14ac:dyDescent="0.25">
      <c r="A2470" t="s">
        <v>43</v>
      </c>
      <c r="B2470" t="s">
        <v>36</v>
      </c>
      <c r="C2470" t="s">
        <v>49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7.584543</v>
      </c>
      <c r="H2470">
        <v>7.5845419999999999</v>
      </c>
      <c r="I2470">
        <v>65.435699999999997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12331</v>
      </c>
      <c r="P2470" t="s">
        <v>60</v>
      </c>
      <c r="Q2470" t="s">
        <v>58</v>
      </c>
    </row>
    <row r="2471" spans="1:17" x14ac:dyDescent="0.25">
      <c r="A2471" t="s">
        <v>30</v>
      </c>
      <c r="B2471" t="s">
        <v>36</v>
      </c>
      <c r="C2471" t="s">
        <v>49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0.13457540000000001</v>
      </c>
      <c r="H2471">
        <v>0.13457540000000001</v>
      </c>
      <c r="I2471">
        <v>65.532200000000003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23026</v>
      </c>
      <c r="P2471" t="s">
        <v>60</v>
      </c>
      <c r="Q2471" t="s">
        <v>58</v>
      </c>
    </row>
    <row r="2472" spans="1:17" x14ac:dyDescent="0.25">
      <c r="A2472" t="s">
        <v>28</v>
      </c>
      <c r="B2472" t="s">
        <v>36</v>
      </c>
      <c r="C2472" t="s">
        <v>49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0.57596049999999999</v>
      </c>
      <c r="H2472">
        <v>0.57596049999999999</v>
      </c>
      <c r="I2472">
        <v>65.532200000000003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23026</v>
      </c>
      <c r="P2472" t="s">
        <v>60</v>
      </c>
      <c r="Q2472" t="s">
        <v>58</v>
      </c>
    </row>
    <row r="2473" spans="1:17" x14ac:dyDescent="0.25">
      <c r="A2473" t="s">
        <v>29</v>
      </c>
      <c r="B2473" t="s">
        <v>36</v>
      </c>
      <c r="C2473" t="s">
        <v>49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0.48002270000000002</v>
      </c>
      <c r="H2473">
        <v>0.48002270000000002</v>
      </c>
      <c r="I2473">
        <v>65.532200000000003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23026</v>
      </c>
      <c r="P2473" t="s">
        <v>60</v>
      </c>
      <c r="Q2473" t="s">
        <v>58</v>
      </c>
    </row>
    <row r="2474" spans="1:17" x14ac:dyDescent="0.25">
      <c r="A2474" t="s">
        <v>43</v>
      </c>
      <c r="B2474" t="s">
        <v>36</v>
      </c>
      <c r="C2474" t="s">
        <v>49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13.26207</v>
      </c>
      <c r="H2474">
        <v>13.26207</v>
      </c>
      <c r="I2474">
        <v>65.532200000000003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23026</v>
      </c>
      <c r="P2474" t="s">
        <v>60</v>
      </c>
      <c r="Q2474" t="s">
        <v>58</v>
      </c>
    </row>
    <row r="2475" spans="1:17" x14ac:dyDescent="0.25">
      <c r="A2475" t="s">
        <v>30</v>
      </c>
      <c r="B2475" t="s">
        <v>36</v>
      </c>
      <c r="C2475" t="s">
        <v>50</v>
      </c>
      <c r="D2475" t="s">
        <v>59</v>
      </c>
      <c r="E2475">
        <v>6</v>
      </c>
      <c r="F2475" t="str">
        <f t="shared" si="38"/>
        <v>Average Per Ton1-in-2June Monthly System Peak Day100% Cycling6</v>
      </c>
      <c r="G2475">
        <v>0.1001002</v>
      </c>
      <c r="H2475">
        <v>0.1001002</v>
      </c>
      <c r="I2475">
        <v>61.924900000000001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10695</v>
      </c>
      <c r="P2475" t="s">
        <v>60</v>
      </c>
      <c r="Q2475" t="s">
        <v>58</v>
      </c>
    </row>
    <row r="2476" spans="1:17" x14ac:dyDescent="0.25">
      <c r="A2476" t="s">
        <v>28</v>
      </c>
      <c r="B2476" t="s">
        <v>36</v>
      </c>
      <c r="C2476" t="s">
        <v>50</v>
      </c>
      <c r="D2476" t="s">
        <v>59</v>
      </c>
      <c r="E2476">
        <v>6</v>
      </c>
      <c r="F2476" t="str">
        <f t="shared" si="38"/>
        <v>Average Per Premise1-in-2June Monthly System Peak Day100% Cycling6</v>
      </c>
      <c r="G2476">
        <v>0.44861269999999998</v>
      </c>
      <c r="H2476">
        <v>0.44861269999999998</v>
      </c>
      <c r="I2476">
        <v>61.924900000000001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10695</v>
      </c>
      <c r="P2476" t="s">
        <v>60</v>
      </c>
      <c r="Q2476" t="s">
        <v>58</v>
      </c>
    </row>
    <row r="2477" spans="1:17" x14ac:dyDescent="0.25">
      <c r="A2477" t="s">
        <v>29</v>
      </c>
      <c r="B2477" t="s">
        <v>36</v>
      </c>
      <c r="C2477" t="s">
        <v>50</v>
      </c>
      <c r="D2477" t="s">
        <v>59</v>
      </c>
      <c r="E2477">
        <v>6</v>
      </c>
      <c r="F2477" t="str">
        <f t="shared" si="38"/>
        <v>Average Per Device1-in-2June Monthly System Peak Day100% Cycling6</v>
      </c>
      <c r="G2477">
        <v>0.36334060000000001</v>
      </c>
      <c r="H2477">
        <v>0.36334060000000001</v>
      </c>
      <c r="I2477">
        <v>61.924900000000001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10695</v>
      </c>
      <c r="P2477" t="s">
        <v>60</v>
      </c>
      <c r="Q2477" t="s">
        <v>58</v>
      </c>
    </row>
    <row r="2478" spans="1:17" x14ac:dyDescent="0.25">
      <c r="A2478" t="s">
        <v>43</v>
      </c>
      <c r="B2478" t="s">
        <v>36</v>
      </c>
      <c r="C2478" t="s">
        <v>50</v>
      </c>
      <c r="D2478" t="s">
        <v>59</v>
      </c>
      <c r="E2478">
        <v>6</v>
      </c>
      <c r="F2478" t="str">
        <f t="shared" si="38"/>
        <v>Aggregate1-in-2June Monthly System Peak Day100% Cycling6</v>
      </c>
      <c r="G2478">
        <v>4.7979130000000003</v>
      </c>
      <c r="H2478">
        <v>4.7979130000000003</v>
      </c>
      <c r="I2478">
        <v>61.924900000000001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10695</v>
      </c>
      <c r="P2478" t="s">
        <v>60</v>
      </c>
      <c r="Q2478" t="s">
        <v>58</v>
      </c>
    </row>
    <row r="2479" spans="1:17" x14ac:dyDescent="0.25">
      <c r="A2479" t="s">
        <v>30</v>
      </c>
      <c r="B2479" t="s">
        <v>36</v>
      </c>
      <c r="C2479" t="s">
        <v>50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0.1306532</v>
      </c>
      <c r="H2479">
        <v>0.1306532</v>
      </c>
      <c r="I2479">
        <v>61.568600000000004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12331</v>
      </c>
      <c r="P2479" t="s">
        <v>60</v>
      </c>
      <c r="Q2479" t="s">
        <v>58</v>
      </c>
    </row>
    <row r="2480" spans="1:17" x14ac:dyDescent="0.25">
      <c r="A2480" t="s">
        <v>28</v>
      </c>
      <c r="B2480" t="s">
        <v>36</v>
      </c>
      <c r="C2480" t="s">
        <v>50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0.53630659999999997</v>
      </c>
      <c r="H2480">
        <v>0.53630659999999997</v>
      </c>
      <c r="I2480">
        <v>61.568600000000004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12331</v>
      </c>
      <c r="P2480" t="s">
        <v>60</v>
      </c>
      <c r="Q2480" t="s">
        <v>58</v>
      </c>
    </row>
    <row r="2481" spans="1:17" x14ac:dyDescent="0.25">
      <c r="A2481" t="s">
        <v>29</v>
      </c>
      <c r="B2481" t="s">
        <v>36</v>
      </c>
      <c r="C2481" t="s">
        <v>50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0.45851740000000002</v>
      </c>
      <c r="H2481">
        <v>0.45851740000000002</v>
      </c>
      <c r="I2481">
        <v>61.568600000000004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12331</v>
      </c>
      <c r="P2481" t="s">
        <v>60</v>
      </c>
      <c r="Q2481" t="s">
        <v>58</v>
      </c>
    </row>
    <row r="2482" spans="1:17" x14ac:dyDescent="0.25">
      <c r="A2482" t="s">
        <v>43</v>
      </c>
      <c r="B2482" t="s">
        <v>36</v>
      </c>
      <c r="C2482" t="s">
        <v>50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6.6131970000000004</v>
      </c>
      <c r="H2482">
        <v>6.6131970000000004</v>
      </c>
      <c r="I2482">
        <v>61.568600000000004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12331</v>
      </c>
      <c r="P2482" t="s">
        <v>60</v>
      </c>
      <c r="Q2482" t="s">
        <v>58</v>
      </c>
    </row>
    <row r="2483" spans="1:17" x14ac:dyDescent="0.25">
      <c r="A2483" t="s">
        <v>30</v>
      </c>
      <c r="B2483" t="s">
        <v>36</v>
      </c>
      <c r="C2483" t="s">
        <v>50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0.1164613</v>
      </c>
      <c r="H2483">
        <v>0.1164613</v>
      </c>
      <c r="I2483">
        <v>61.734099999999998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23026</v>
      </c>
      <c r="P2483" t="s">
        <v>60</v>
      </c>
      <c r="Q2483" t="s">
        <v>58</v>
      </c>
    </row>
    <row r="2484" spans="1:17" x14ac:dyDescent="0.25">
      <c r="A2484" t="s">
        <v>28</v>
      </c>
      <c r="B2484" t="s">
        <v>36</v>
      </c>
      <c r="C2484" t="s">
        <v>50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0.49843539999999997</v>
      </c>
      <c r="H2484">
        <v>0.49843539999999997</v>
      </c>
      <c r="I2484">
        <v>61.734099999999998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23026</v>
      </c>
      <c r="P2484" t="s">
        <v>60</v>
      </c>
      <c r="Q2484" t="s">
        <v>58</v>
      </c>
    </row>
    <row r="2485" spans="1:17" x14ac:dyDescent="0.25">
      <c r="A2485" t="s">
        <v>29</v>
      </c>
      <c r="B2485" t="s">
        <v>36</v>
      </c>
      <c r="C2485" t="s">
        <v>50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0.41541099999999997</v>
      </c>
      <c r="H2485">
        <v>0.41541099999999997</v>
      </c>
      <c r="I2485">
        <v>61.734099999999998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23026</v>
      </c>
      <c r="P2485" t="s">
        <v>60</v>
      </c>
      <c r="Q2485" t="s">
        <v>58</v>
      </c>
    </row>
    <row r="2486" spans="1:17" x14ac:dyDescent="0.25">
      <c r="A2486" t="s">
        <v>43</v>
      </c>
      <c r="B2486" t="s">
        <v>36</v>
      </c>
      <c r="C2486" t="s">
        <v>50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11.47697</v>
      </c>
      <c r="H2486">
        <v>11.47697</v>
      </c>
      <c r="I2486">
        <v>61.734099999999998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23026</v>
      </c>
      <c r="P2486" t="s">
        <v>60</v>
      </c>
      <c r="Q2486" t="s">
        <v>58</v>
      </c>
    </row>
    <row r="2487" spans="1:17" x14ac:dyDescent="0.25">
      <c r="A2487" t="s">
        <v>30</v>
      </c>
      <c r="B2487" t="s">
        <v>36</v>
      </c>
      <c r="C2487" t="s">
        <v>51</v>
      </c>
      <c r="D2487" t="s">
        <v>59</v>
      </c>
      <c r="E2487">
        <v>6</v>
      </c>
      <c r="F2487" t="str">
        <f t="shared" si="38"/>
        <v>Average Per Ton1-in-2May Monthly System Peak Day100% Cycling6</v>
      </c>
      <c r="G2487">
        <v>7.5894900000000001E-2</v>
      </c>
      <c r="H2487">
        <v>7.5894900000000001E-2</v>
      </c>
      <c r="I2487">
        <v>60.229500000000002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10695</v>
      </c>
      <c r="P2487" t="s">
        <v>60</v>
      </c>
      <c r="Q2487" t="s">
        <v>58</v>
      </c>
    </row>
    <row r="2488" spans="1:17" x14ac:dyDescent="0.25">
      <c r="A2488" t="s">
        <v>28</v>
      </c>
      <c r="B2488" t="s">
        <v>36</v>
      </c>
      <c r="C2488" t="s">
        <v>51</v>
      </c>
      <c r="D2488" t="s">
        <v>59</v>
      </c>
      <c r="E2488">
        <v>6</v>
      </c>
      <c r="F2488" t="str">
        <f t="shared" si="38"/>
        <v>Average Per Premise1-in-2May Monthly System Peak Day100% Cycling6</v>
      </c>
      <c r="G2488">
        <v>0.34013330000000003</v>
      </c>
      <c r="H2488">
        <v>0.34013330000000003</v>
      </c>
      <c r="I2488">
        <v>60.229500000000002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10695</v>
      </c>
      <c r="P2488" t="s">
        <v>60</v>
      </c>
      <c r="Q2488" t="s">
        <v>58</v>
      </c>
    </row>
    <row r="2489" spans="1:17" x14ac:dyDescent="0.25">
      <c r="A2489" t="s">
        <v>29</v>
      </c>
      <c r="B2489" t="s">
        <v>36</v>
      </c>
      <c r="C2489" t="s">
        <v>51</v>
      </c>
      <c r="D2489" t="s">
        <v>59</v>
      </c>
      <c r="E2489">
        <v>6</v>
      </c>
      <c r="F2489" t="str">
        <f t="shared" si="38"/>
        <v>Average Per Device1-in-2May Monthly System Peak Day100% Cycling6</v>
      </c>
      <c r="G2489">
        <v>0.27548089999999997</v>
      </c>
      <c r="H2489">
        <v>0.27548089999999997</v>
      </c>
      <c r="I2489">
        <v>60.229500000000002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10695</v>
      </c>
      <c r="P2489" t="s">
        <v>60</v>
      </c>
      <c r="Q2489" t="s">
        <v>58</v>
      </c>
    </row>
    <row r="2490" spans="1:17" x14ac:dyDescent="0.25">
      <c r="A2490" t="s">
        <v>43</v>
      </c>
      <c r="B2490" t="s">
        <v>36</v>
      </c>
      <c r="C2490" t="s">
        <v>51</v>
      </c>
      <c r="D2490" t="s">
        <v>59</v>
      </c>
      <c r="E2490">
        <v>6</v>
      </c>
      <c r="F2490" t="str">
        <f t="shared" si="38"/>
        <v>Aggregate1-in-2May Monthly System Peak Day100% Cycling6</v>
      </c>
      <c r="G2490">
        <v>3.6377250000000001</v>
      </c>
      <c r="H2490">
        <v>3.6377259999999998</v>
      </c>
      <c r="I2490">
        <v>60.229500000000002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10695</v>
      </c>
      <c r="P2490" t="s">
        <v>60</v>
      </c>
      <c r="Q2490" t="s">
        <v>58</v>
      </c>
    </row>
    <row r="2491" spans="1:17" x14ac:dyDescent="0.25">
      <c r="A2491" t="s">
        <v>30</v>
      </c>
      <c r="B2491" t="s">
        <v>36</v>
      </c>
      <c r="C2491" t="s">
        <v>51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0.1034412</v>
      </c>
      <c r="H2491">
        <v>0.1034412</v>
      </c>
      <c r="I2491">
        <v>60.1083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12331</v>
      </c>
      <c r="P2491" t="s">
        <v>60</v>
      </c>
      <c r="Q2491" t="s">
        <v>58</v>
      </c>
    </row>
    <row r="2492" spans="1:17" x14ac:dyDescent="0.25">
      <c r="A2492" t="s">
        <v>28</v>
      </c>
      <c r="B2492" t="s">
        <v>36</v>
      </c>
      <c r="C2492" t="s">
        <v>51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0.42460639999999999</v>
      </c>
      <c r="H2492">
        <v>0.42460639999999999</v>
      </c>
      <c r="I2492">
        <v>60.1083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12331</v>
      </c>
      <c r="P2492" t="s">
        <v>60</v>
      </c>
      <c r="Q2492" t="s">
        <v>58</v>
      </c>
    </row>
    <row r="2493" spans="1:17" x14ac:dyDescent="0.25">
      <c r="A2493" t="s">
        <v>29</v>
      </c>
      <c r="B2493" t="s">
        <v>36</v>
      </c>
      <c r="C2493" t="s">
        <v>51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0.36301889999999998</v>
      </c>
      <c r="H2493">
        <v>0.36301889999999998</v>
      </c>
      <c r="I2493">
        <v>60.1083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12331</v>
      </c>
      <c r="P2493" t="s">
        <v>60</v>
      </c>
      <c r="Q2493" t="s">
        <v>58</v>
      </c>
    </row>
    <row r="2494" spans="1:17" x14ac:dyDescent="0.25">
      <c r="A2494" t="s">
        <v>43</v>
      </c>
      <c r="B2494" t="s">
        <v>36</v>
      </c>
      <c r="C2494" t="s">
        <v>51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5.2358219999999998</v>
      </c>
      <c r="H2494">
        <v>5.2358219999999998</v>
      </c>
      <c r="I2494">
        <v>60.1083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12331</v>
      </c>
      <c r="P2494" t="s">
        <v>60</v>
      </c>
      <c r="Q2494" t="s">
        <v>58</v>
      </c>
    </row>
    <row r="2495" spans="1:17" x14ac:dyDescent="0.25">
      <c r="A2495" t="s">
        <v>30</v>
      </c>
      <c r="B2495" t="s">
        <v>36</v>
      </c>
      <c r="C2495" t="s">
        <v>51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9.0645900000000001E-2</v>
      </c>
      <c r="H2495">
        <v>9.0645900000000001E-2</v>
      </c>
      <c r="I2495">
        <v>60.1646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23026</v>
      </c>
      <c r="P2495" t="s">
        <v>60</v>
      </c>
      <c r="Q2495" t="s">
        <v>58</v>
      </c>
    </row>
    <row r="2496" spans="1:17" x14ac:dyDescent="0.25">
      <c r="A2496" t="s">
        <v>28</v>
      </c>
      <c r="B2496" t="s">
        <v>36</v>
      </c>
      <c r="C2496" t="s">
        <v>51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0.38794970000000001</v>
      </c>
      <c r="H2496">
        <v>0.38794970000000001</v>
      </c>
      <c r="I2496">
        <v>60.1646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23026</v>
      </c>
      <c r="P2496" t="s">
        <v>60</v>
      </c>
      <c r="Q2496" t="s">
        <v>58</v>
      </c>
    </row>
    <row r="2497" spans="1:17" x14ac:dyDescent="0.25">
      <c r="A2497" t="s">
        <v>29</v>
      </c>
      <c r="B2497" t="s">
        <v>36</v>
      </c>
      <c r="C2497" t="s">
        <v>51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0.32332889999999997</v>
      </c>
      <c r="H2497">
        <v>0.32332889999999997</v>
      </c>
      <c r="I2497">
        <v>60.1646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23026</v>
      </c>
      <c r="P2497" t="s">
        <v>60</v>
      </c>
      <c r="Q2497" t="s">
        <v>58</v>
      </c>
    </row>
    <row r="2498" spans="1:17" x14ac:dyDescent="0.25">
      <c r="A2498" t="s">
        <v>43</v>
      </c>
      <c r="B2498" t="s">
        <v>36</v>
      </c>
      <c r="C2498" t="s">
        <v>51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8.932931</v>
      </c>
      <c r="H2498">
        <v>8.932931</v>
      </c>
      <c r="I2498">
        <v>60.1646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23026</v>
      </c>
      <c r="P2498" t="s">
        <v>60</v>
      </c>
      <c r="Q2498" t="s">
        <v>58</v>
      </c>
    </row>
    <row r="2499" spans="1:17" x14ac:dyDescent="0.25">
      <c r="A2499" t="s">
        <v>30</v>
      </c>
      <c r="B2499" t="s">
        <v>36</v>
      </c>
      <c r="C2499" t="s">
        <v>52</v>
      </c>
      <c r="D2499" t="s">
        <v>59</v>
      </c>
      <c r="E2499">
        <v>6</v>
      </c>
      <c r="F2499" t="str">
        <f t="shared" ref="F2499:F2562" si="39">CONCATENATE(A2499,B2499,C2499,D2499,E2499)</f>
        <v>Average Per Ton1-in-2October Monthly System Peak Day100% Cycling6</v>
      </c>
      <c r="G2499">
        <v>9.4493900000000006E-2</v>
      </c>
      <c r="H2499">
        <v>9.4493900000000006E-2</v>
      </c>
      <c r="I2499">
        <v>59.715400000000002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10695</v>
      </c>
      <c r="P2499" t="s">
        <v>60</v>
      </c>
      <c r="Q2499" t="s">
        <v>58</v>
      </c>
    </row>
    <row r="2500" spans="1:17" x14ac:dyDescent="0.25">
      <c r="A2500" t="s">
        <v>28</v>
      </c>
      <c r="B2500" t="s">
        <v>36</v>
      </c>
      <c r="C2500" t="s">
        <v>52</v>
      </c>
      <c r="D2500" t="s">
        <v>59</v>
      </c>
      <c r="E2500">
        <v>6</v>
      </c>
      <c r="F2500" t="str">
        <f t="shared" si="39"/>
        <v>Average Per Premise1-in-2October Monthly System Peak Day100% Cycling6</v>
      </c>
      <c r="G2500">
        <v>0.42348710000000001</v>
      </c>
      <c r="H2500">
        <v>0.42348710000000001</v>
      </c>
      <c r="I2500">
        <v>59.715400000000002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10695</v>
      </c>
      <c r="P2500" t="s">
        <v>60</v>
      </c>
      <c r="Q2500" t="s">
        <v>58</v>
      </c>
    </row>
    <row r="2501" spans="1:17" x14ac:dyDescent="0.25">
      <c r="A2501" t="s">
        <v>29</v>
      </c>
      <c r="B2501" t="s">
        <v>36</v>
      </c>
      <c r="C2501" t="s">
        <v>52</v>
      </c>
      <c r="D2501" t="s">
        <v>59</v>
      </c>
      <c r="E2501">
        <v>6</v>
      </c>
      <c r="F2501" t="str">
        <f t="shared" si="39"/>
        <v>Average Per Device1-in-2October Monthly System Peak Day100% Cycling6</v>
      </c>
      <c r="G2501">
        <v>0.34299089999999999</v>
      </c>
      <c r="H2501">
        <v>0.34299089999999999</v>
      </c>
      <c r="I2501">
        <v>59.715400000000002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10695</v>
      </c>
      <c r="P2501" t="s">
        <v>60</v>
      </c>
      <c r="Q2501" t="s">
        <v>58</v>
      </c>
    </row>
    <row r="2502" spans="1:17" x14ac:dyDescent="0.25">
      <c r="A2502" t="s">
        <v>43</v>
      </c>
      <c r="B2502" t="s">
        <v>36</v>
      </c>
      <c r="C2502" t="s">
        <v>52</v>
      </c>
      <c r="D2502" t="s">
        <v>59</v>
      </c>
      <c r="E2502">
        <v>6</v>
      </c>
      <c r="F2502" t="str">
        <f t="shared" si="39"/>
        <v>Aggregate1-in-2October Monthly System Peak Day100% Cycling6</v>
      </c>
      <c r="G2502">
        <v>4.5291949999999996</v>
      </c>
      <c r="H2502">
        <v>4.5291949999999996</v>
      </c>
      <c r="I2502">
        <v>59.715400000000002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10695</v>
      </c>
      <c r="P2502" t="s">
        <v>60</v>
      </c>
      <c r="Q2502" t="s">
        <v>58</v>
      </c>
    </row>
    <row r="2503" spans="1:17" x14ac:dyDescent="0.25">
      <c r="A2503" t="s">
        <v>30</v>
      </c>
      <c r="B2503" t="s">
        <v>36</v>
      </c>
      <c r="C2503" t="s">
        <v>52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0.1230849</v>
      </c>
      <c r="H2503">
        <v>0.1230849</v>
      </c>
      <c r="I2503">
        <v>59.2057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12331</v>
      </c>
      <c r="P2503" t="s">
        <v>60</v>
      </c>
      <c r="Q2503" t="s">
        <v>58</v>
      </c>
    </row>
    <row r="2504" spans="1:17" x14ac:dyDescent="0.25">
      <c r="A2504" t="s">
        <v>28</v>
      </c>
      <c r="B2504" t="s">
        <v>36</v>
      </c>
      <c r="C2504" t="s">
        <v>52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0.50524000000000002</v>
      </c>
      <c r="H2504">
        <v>0.50524000000000002</v>
      </c>
      <c r="I2504">
        <v>59.2057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12331</v>
      </c>
      <c r="P2504" t="s">
        <v>60</v>
      </c>
      <c r="Q2504" t="s">
        <v>58</v>
      </c>
    </row>
    <row r="2505" spans="1:17" x14ac:dyDescent="0.25">
      <c r="A2505" t="s">
        <v>29</v>
      </c>
      <c r="B2505" t="s">
        <v>36</v>
      </c>
      <c r="C2505" t="s">
        <v>52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0.43195689999999998</v>
      </c>
      <c r="H2505">
        <v>0.43195689999999998</v>
      </c>
      <c r="I2505">
        <v>59.2057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12331</v>
      </c>
      <c r="P2505" t="s">
        <v>60</v>
      </c>
      <c r="Q2505" t="s">
        <v>58</v>
      </c>
    </row>
    <row r="2506" spans="1:17" x14ac:dyDescent="0.25">
      <c r="A2506" t="s">
        <v>43</v>
      </c>
      <c r="B2506" t="s">
        <v>36</v>
      </c>
      <c r="C2506" t="s">
        <v>52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6.2301140000000004</v>
      </c>
      <c r="H2506">
        <v>6.2301140000000004</v>
      </c>
      <c r="I2506">
        <v>59.2057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12331</v>
      </c>
      <c r="P2506" t="s">
        <v>60</v>
      </c>
      <c r="Q2506" t="s">
        <v>58</v>
      </c>
    </row>
    <row r="2507" spans="1:17" x14ac:dyDescent="0.25">
      <c r="A2507" t="s">
        <v>30</v>
      </c>
      <c r="B2507" t="s">
        <v>36</v>
      </c>
      <c r="C2507" t="s">
        <v>52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0.1098044</v>
      </c>
      <c r="H2507">
        <v>0.1098044</v>
      </c>
      <c r="I2507">
        <v>59.442500000000003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23026</v>
      </c>
      <c r="P2507" t="s">
        <v>60</v>
      </c>
      <c r="Q2507" t="s">
        <v>58</v>
      </c>
    </row>
    <row r="2508" spans="1:17" x14ac:dyDescent="0.25">
      <c r="A2508" t="s">
        <v>28</v>
      </c>
      <c r="B2508" t="s">
        <v>36</v>
      </c>
      <c r="C2508" t="s">
        <v>52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0.46994459999999999</v>
      </c>
      <c r="H2508">
        <v>0.46994459999999999</v>
      </c>
      <c r="I2508">
        <v>59.442500000000003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23026</v>
      </c>
      <c r="P2508" t="s">
        <v>60</v>
      </c>
      <c r="Q2508" t="s">
        <v>58</v>
      </c>
    </row>
    <row r="2509" spans="1:17" x14ac:dyDescent="0.25">
      <c r="A2509" t="s">
        <v>29</v>
      </c>
      <c r="B2509" t="s">
        <v>36</v>
      </c>
      <c r="C2509" t="s">
        <v>52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0.39166590000000001</v>
      </c>
      <c r="H2509">
        <v>0.39166590000000001</v>
      </c>
      <c r="I2509">
        <v>59.442500000000003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23026</v>
      </c>
      <c r="P2509" t="s">
        <v>60</v>
      </c>
      <c r="Q2509" t="s">
        <v>58</v>
      </c>
    </row>
    <row r="2510" spans="1:17" x14ac:dyDescent="0.25">
      <c r="A2510" t="s">
        <v>43</v>
      </c>
      <c r="B2510" t="s">
        <v>36</v>
      </c>
      <c r="C2510" t="s">
        <v>52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10.82095</v>
      </c>
      <c r="H2510">
        <v>10.82094</v>
      </c>
      <c r="I2510">
        <v>59.442500000000003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23026</v>
      </c>
      <c r="P2510" t="s">
        <v>60</v>
      </c>
      <c r="Q2510" t="s">
        <v>58</v>
      </c>
    </row>
    <row r="2511" spans="1:17" x14ac:dyDescent="0.25">
      <c r="A2511" t="s">
        <v>30</v>
      </c>
      <c r="B2511" t="s">
        <v>36</v>
      </c>
      <c r="C2511" t="s">
        <v>53</v>
      </c>
      <c r="D2511" t="s">
        <v>59</v>
      </c>
      <c r="E2511">
        <v>6</v>
      </c>
      <c r="F2511" t="str">
        <f t="shared" si="39"/>
        <v>Average Per Ton1-in-2September Monthly System Peak Day100% Cycling6</v>
      </c>
      <c r="G2511">
        <v>0.151229</v>
      </c>
      <c r="H2511">
        <v>0.151229</v>
      </c>
      <c r="I2511">
        <v>67.815200000000004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10695</v>
      </c>
      <c r="P2511" t="s">
        <v>60</v>
      </c>
      <c r="Q2511" t="s">
        <v>58</v>
      </c>
    </row>
    <row r="2512" spans="1:17" x14ac:dyDescent="0.25">
      <c r="A2512" t="s">
        <v>28</v>
      </c>
      <c r="B2512" t="s">
        <v>36</v>
      </c>
      <c r="C2512" t="s">
        <v>53</v>
      </c>
      <c r="D2512" t="s">
        <v>59</v>
      </c>
      <c r="E2512">
        <v>6</v>
      </c>
      <c r="F2512" t="str">
        <f t="shared" si="39"/>
        <v>Average Per Premise1-in-2September Monthly System Peak Day100% Cycling6</v>
      </c>
      <c r="G2512">
        <v>0.67775350000000001</v>
      </c>
      <c r="H2512">
        <v>0.67775350000000001</v>
      </c>
      <c r="I2512">
        <v>67.815200000000004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10695</v>
      </c>
      <c r="P2512" t="s">
        <v>60</v>
      </c>
      <c r="Q2512" t="s">
        <v>58</v>
      </c>
    </row>
    <row r="2513" spans="1:17" x14ac:dyDescent="0.25">
      <c r="A2513" t="s">
        <v>29</v>
      </c>
      <c r="B2513" t="s">
        <v>36</v>
      </c>
      <c r="C2513" t="s">
        <v>53</v>
      </c>
      <c r="D2513" t="s">
        <v>59</v>
      </c>
      <c r="E2513">
        <v>6</v>
      </c>
      <c r="F2513" t="str">
        <f t="shared" si="39"/>
        <v>Average Per Device1-in-2September Monthly System Peak Day100% Cycling6</v>
      </c>
      <c r="G2513">
        <v>0.54892640000000004</v>
      </c>
      <c r="H2513">
        <v>0.54892640000000004</v>
      </c>
      <c r="I2513">
        <v>67.815200000000004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10695</v>
      </c>
      <c r="P2513" t="s">
        <v>60</v>
      </c>
      <c r="Q2513" t="s">
        <v>58</v>
      </c>
    </row>
    <row r="2514" spans="1:17" x14ac:dyDescent="0.25">
      <c r="A2514" t="s">
        <v>43</v>
      </c>
      <c r="B2514" t="s">
        <v>36</v>
      </c>
      <c r="C2514" t="s">
        <v>53</v>
      </c>
      <c r="D2514" t="s">
        <v>59</v>
      </c>
      <c r="E2514">
        <v>6</v>
      </c>
      <c r="F2514" t="str">
        <f t="shared" si="39"/>
        <v>Aggregate1-in-2September Monthly System Peak Day100% Cycling6</v>
      </c>
      <c r="G2514">
        <v>7.2485739999999996</v>
      </c>
      <c r="H2514">
        <v>7.2485730000000004</v>
      </c>
      <c r="I2514">
        <v>67.815200000000004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10695</v>
      </c>
      <c r="P2514" t="s">
        <v>60</v>
      </c>
      <c r="Q2514" t="s">
        <v>58</v>
      </c>
    </row>
    <row r="2515" spans="1:17" x14ac:dyDescent="0.25">
      <c r="A2515" t="s">
        <v>30</v>
      </c>
      <c r="B2515" t="s">
        <v>36</v>
      </c>
      <c r="C2515" t="s">
        <v>53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0.19093160000000001</v>
      </c>
      <c r="H2515">
        <v>0.19093160000000001</v>
      </c>
      <c r="I2515">
        <v>67.516800000000003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12331</v>
      </c>
      <c r="P2515" t="s">
        <v>60</v>
      </c>
      <c r="Q2515" t="s">
        <v>58</v>
      </c>
    </row>
    <row r="2516" spans="1:17" x14ac:dyDescent="0.25">
      <c r="A2516" t="s">
        <v>28</v>
      </c>
      <c r="B2516" t="s">
        <v>36</v>
      </c>
      <c r="C2516" t="s">
        <v>53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0.78373780000000004</v>
      </c>
      <c r="H2516">
        <v>0.78373780000000004</v>
      </c>
      <c r="I2516">
        <v>67.516800000000003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12331</v>
      </c>
      <c r="P2516" t="s">
        <v>60</v>
      </c>
      <c r="Q2516" t="s">
        <v>58</v>
      </c>
    </row>
    <row r="2517" spans="1:17" x14ac:dyDescent="0.25">
      <c r="A2517" t="s">
        <v>29</v>
      </c>
      <c r="B2517" t="s">
        <v>36</v>
      </c>
      <c r="C2517" t="s">
        <v>53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0.67005970000000004</v>
      </c>
      <c r="H2517">
        <v>0.67005970000000004</v>
      </c>
      <c r="I2517">
        <v>67.516800000000003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12331</v>
      </c>
      <c r="P2517" t="s">
        <v>60</v>
      </c>
      <c r="Q2517" t="s">
        <v>58</v>
      </c>
    </row>
    <row r="2518" spans="1:17" x14ac:dyDescent="0.25">
      <c r="A2518" t="s">
        <v>43</v>
      </c>
      <c r="B2518" t="s">
        <v>36</v>
      </c>
      <c r="C2518" t="s">
        <v>53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9.6642709999999994</v>
      </c>
      <c r="H2518">
        <v>9.6642709999999994</v>
      </c>
      <c r="I2518">
        <v>67.516800000000003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12331</v>
      </c>
      <c r="P2518" t="s">
        <v>60</v>
      </c>
      <c r="Q2518" t="s">
        <v>58</v>
      </c>
    </row>
    <row r="2519" spans="1:17" x14ac:dyDescent="0.25">
      <c r="A2519" t="s">
        <v>30</v>
      </c>
      <c r="B2519" t="s">
        <v>36</v>
      </c>
      <c r="C2519" t="s">
        <v>53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0.1724898</v>
      </c>
      <c r="H2519">
        <v>0.1724897</v>
      </c>
      <c r="I2519">
        <v>67.6554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23026</v>
      </c>
      <c r="P2519" t="s">
        <v>60</v>
      </c>
      <c r="Q2519" t="s">
        <v>58</v>
      </c>
    </row>
    <row r="2520" spans="1:17" x14ac:dyDescent="0.25">
      <c r="A2520" t="s">
        <v>28</v>
      </c>
      <c r="B2520" t="s">
        <v>36</v>
      </c>
      <c r="C2520" t="s">
        <v>53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0.73822779999999999</v>
      </c>
      <c r="H2520">
        <v>0.73822779999999999</v>
      </c>
      <c r="I2520">
        <v>67.6554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23026</v>
      </c>
      <c r="P2520" t="s">
        <v>60</v>
      </c>
      <c r="Q2520" t="s">
        <v>58</v>
      </c>
    </row>
    <row r="2521" spans="1:17" x14ac:dyDescent="0.25">
      <c r="A2521" t="s">
        <v>29</v>
      </c>
      <c r="B2521" t="s">
        <v>36</v>
      </c>
      <c r="C2521" t="s">
        <v>53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0.61526110000000001</v>
      </c>
      <c r="H2521">
        <v>0.61526110000000001</v>
      </c>
      <c r="I2521">
        <v>67.6554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23026</v>
      </c>
      <c r="P2521" t="s">
        <v>60</v>
      </c>
      <c r="Q2521" t="s">
        <v>58</v>
      </c>
    </row>
    <row r="2522" spans="1:17" x14ac:dyDescent="0.25">
      <c r="A2522" t="s">
        <v>43</v>
      </c>
      <c r="B2522" t="s">
        <v>36</v>
      </c>
      <c r="C2522" t="s">
        <v>53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16.998429999999999</v>
      </c>
      <c r="H2522">
        <v>16.998429999999999</v>
      </c>
      <c r="I2522">
        <v>67.6554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23026</v>
      </c>
      <c r="P2522" t="s">
        <v>60</v>
      </c>
      <c r="Q2522" t="s">
        <v>58</v>
      </c>
    </row>
    <row r="2523" spans="1:17" x14ac:dyDescent="0.25">
      <c r="A2523" t="s">
        <v>30</v>
      </c>
      <c r="B2523" t="s">
        <v>36</v>
      </c>
      <c r="C2523" t="s">
        <v>48</v>
      </c>
      <c r="D2523" t="s">
        <v>59</v>
      </c>
      <c r="E2523">
        <v>7</v>
      </c>
      <c r="F2523" t="str">
        <f t="shared" si="39"/>
        <v>Average Per Ton1-in-2August Monthly System Peak Day100% Cycling7</v>
      </c>
      <c r="G2523">
        <v>0.16701079999999999</v>
      </c>
      <c r="H2523">
        <v>0.16701079999999999</v>
      </c>
      <c r="I2523">
        <v>68.004199999999997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10695</v>
      </c>
      <c r="P2523" t="s">
        <v>60</v>
      </c>
      <c r="Q2523" t="s">
        <v>58</v>
      </c>
    </row>
    <row r="2524" spans="1:17" x14ac:dyDescent="0.25">
      <c r="A2524" t="s">
        <v>28</v>
      </c>
      <c r="B2524" t="s">
        <v>36</v>
      </c>
      <c r="C2524" t="s">
        <v>48</v>
      </c>
      <c r="D2524" t="s">
        <v>59</v>
      </c>
      <c r="E2524">
        <v>7</v>
      </c>
      <c r="F2524" t="str">
        <f t="shared" si="39"/>
        <v>Average Per Premise1-in-2August Monthly System Peak Day100% Cycling7</v>
      </c>
      <c r="G2524">
        <v>0.74848190000000003</v>
      </c>
      <c r="H2524">
        <v>0.74848190000000003</v>
      </c>
      <c r="I2524">
        <v>68.004199999999997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10695</v>
      </c>
      <c r="P2524" t="s">
        <v>60</v>
      </c>
      <c r="Q2524" t="s">
        <v>58</v>
      </c>
    </row>
    <row r="2525" spans="1:17" x14ac:dyDescent="0.25">
      <c r="A2525" t="s">
        <v>29</v>
      </c>
      <c r="B2525" t="s">
        <v>36</v>
      </c>
      <c r="C2525" t="s">
        <v>48</v>
      </c>
      <c r="D2525" t="s">
        <v>59</v>
      </c>
      <c r="E2525">
        <v>7</v>
      </c>
      <c r="F2525" t="str">
        <f t="shared" si="39"/>
        <v>Average Per Device1-in-2August Monthly System Peak Day100% Cycling7</v>
      </c>
      <c r="G2525">
        <v>0.60621080000000005</v>
      </c>
      <c r="H2525">
        <v>0.60621080000000005</v>
      </c>
      <c r="I2525">
        <v>68.004199999999997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10695</v>
      </c>
      <c r="P2525" t="s">
        <v>60</v>
      </c>
      <c r="Q2525" t="s">
        <v>58</v>
      </c>
    </row>
    <row r="2526" spans="1:17" x14ac:dyDescent="0.25">
      <c r="A2526" t="s">
        <v>43</v>
      </c>
      <c r="B2526" t="s">
        <v>36</v>
      </c>
      <c r="C2526" t="s">
        <v>48</v>
      </c>
      <c r="D2526" t="s">
        <v>59</v>
      </c>
      <c r="E2526">
        <v>7</v>
      </c>
      <c r="F2526" t="str">
        <f t="shared" si="39"/>
        <v>Aggregate1-in-2August Monthly System Peak Day100% Cycling7</v>
      </c>
      <c r="G2526">
        <v>8.0050139999999992</v>
      </c>
      <c r="H2526">
        <v>8.0050139999999992</v>
      </c>
      <c r="I2526">
        <v>68.004199999999997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10695</v>
      </c>
      <c r="P2526" t="s">
        <v>60</v>
      </c>
      <c r="Q2526" t="s">
        <v>58</v>
      </c>
    </row>
    <row r="2527" spans="1:17" x14ac:dyDescent="0.25">
      <c r="A2527" t="s">
        <v>30</v>
      </c>
      <c r="B2527" t="s">
        <v>36</v>
      </c>
      <c r="C2527" t="s">
        <v>48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0.21383369999999999</v>
      </c>
      <c r="H2527">
        <v>0.21383369999999999</v>
      </c>
      <c r="I2527">
        <v>67.738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12331</v>
      </c>
      <c r="P2527" t="s">
        <v>60</v>
      </c>
      <c r="Q2527" t="s">
        <v>58</v>
      </c>
    </row>
    <row r="2528" spans="1:17" x14ac:dyDescent="0.25">
      <c r="A2528" t="s">
        <v>28</v>
      </c>
      <c r="B2528" t="s">
        <v>36</v>
      </c>
      <c r="C2528" t="s">
        <v>48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0.87774640000000004</v>
      </c>
      <c r="H2528">
        <v>0.87774640000000004</v>
      </c>
      <c r="I2528">
        <v>67.738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12331</v>
      </c>
      <c r="P2528" t="s">
        <v>60</v>
      </c>
      <c r="Q2528" t="s">
        <v>58</v>
      </c>
    </row>
    <row r="2529" spans="1:17" x14ac:dyDescent="0.25">
      <c r="A2529" t="s">
        <v>29</v>
      </c>
      <c r="B2529" t="s">
        <v>36</v>
      </c>
      <c r="C2529" t="s">
        <v>48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0.75043269999999995</v>
      </c>
      <c r="H2529">
        <v>0.75043269999999995</v>
      </c>
      <c r="I2529">
        <v>67.738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12331</v>
      </c>
      <c r="P2529" t="s">
        <v>60</v>
      </c>
      <c r="Q2529" t="s">
        <v>58</v>
      </c>
    </row>
    <row r="2530" spans="1:17" x14ac:dyDescent="0.25">
      <c r="A2530" t="s">
        <v>43</v>
      </c>
      <c r="B2530" t="s">
        <v>36</v>
      </c>
      <c r="C2530" t="s">
        <v>48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10.82349</v>
      </c>
      <c r="H2530">
        <v>10.82349</v>
      </c>
      <c r="I2530">
        <v>67.738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12331</v>
      </c>
      <c r="P2530" t="s">
        <v>60</v>
      </c>
      <c r="Q2530" t="s">
        <v>58</v>
      </c>
    </row>
    <row r="2531" spans="1:17" x14ac:dyDescent="0.25">
      <c r="A2531" t="s">
        <v>30</v>
      </c>
      <c r="B2531" t="s">
        <v>36</v>
      </c>
      <c r="C2531" t="s">
        <v>48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0.19208449999999999</v>
      </c>
      <c r="H2531">
        <v>0.19208449999999999</v>
      </c>
      <c r="I2531">
        <v>67.861599999999996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23026</v>
      </c>
      <c r="P2531" t="s">
        <v>60</v>
      </c>
      <c r="Q2531" t="s">
        <v>58</v>
      </c>
    </row>
    <row r="2532" spans="1:17" x14ac:dyDescent="0.25">
      <c r="A2532" t="s">
        <v>28</v>
      </c>
      <c r="B2532" t="s">
        <v>36</v>
      </c>
      <c r="C2532" t="s">
        <v>48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0.82208999999999999</v>
      </c>
      <c r="H2532">
        <v>0.82208999999999999</v>
      </c>
      <c r="I2532">
        <v>67.861599999999996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23026</v>
      </c>
      <c r="P2532" t="s">
        <v>60</v>
      </c>
      <c r="Q2532" t="s">
        <v>58</v>
      </c>
    </row>
    <row r="2533" spans="1:17" x14ac:dyDescent="0.25">
      <c r="A2533" t="s">
        <v>29</v>
      </c>
      <c r="B2533" t="s">
        <v>36</v>
      </c>
      <c r="C2533" t="s">
        <v>48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0.68515429999999999</v>
      </c>
      <c r="H2533">
        <v>0.68515429999999999</v>
      </c>
      <c r="I2533">
        <v>67.861599999999996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23026</v>
      </c>
      <c r="P2533" t="s">
        <v>60</v>
      </c>
      <c r="Q2533" t="s">
        <v>58</v>
      </c>
    </row>
    <row r="2534" spans="1:17" x14ac:dyDescent="0.25">
      <c r="A2534" t="s">
        <v>43</v>
      </c>
      <c r="B2534" t="s">
        <v>36</v>
      </c>
      <c r="C2534" t="s">
        <v>48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18.92944</v>
      </c>
      <c r="H2534">
        <v>18.92944</v>
      </c>
      <c r="I2534">
        <v>67.861599999999996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23026</v>
      </c>
      <c r="P2534" t="s">
        <v>60</v>
      </c>
      <c r="Q2534" t="s">
        <v>58</v>
      </c>
    </row>
    <row r="2535" spans="1:17" x14ac:dyDescent="0.25">
      <c r="A2535" t="s">
        <v>30</v>
      </c>
      <c r="B2535" t="s">
        <v>36</v>
      </c>
      <c r="C2535" t="s">
        <v>37</v>
      </c>
      <c r="D2535" t="s">
        <v>59</v>
      </c>
      <c r="E2535">
        <v>7</v>
      </c>
      <c r="F2535" t="str">
        <f t="shared" si="39"/>
        <v>Average Per Ton1-in-2August Typical Event Day100% Cycling7</v>
      </c>
      <c r="G2535">
        <v>0.14642089999999999</v>
      </c>
      <c r="H2535">
        <v>0.14642089999999999</v>
      </c>
      <c r="I2535">
        <v>66.823099999999997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10695</v>
      </c>
      <c r="P2535" t="s">
        <v>60</v>
      </c>
      <c r="Q2535" t="s">
        <v>58</v>
      </c>
    </row>
    <row r="2536" spans="1:17" x14ac:dyDescent="0.25">
      <c r="A2536" t="s">
        <v>28</v>
      </c>
      <c r="B2536" t="s">
        <v>36</v>
      </c>
      <c r="C2536" t="s">
        <v>37</v>
      </c>
      <c r="D2536" t="s">
        <v>59</v>
      </c>
      <c r="E2536">
        <v>7</v>
      </c>
      <c r="F2536" t="str">
        <f t="shared" si="39"/>
        <v>Average Per Premise1-in-2August Typical Event Day100% Cycling7</v>
      </c>
      <c r="G2536">
        <v>0.65620509999999999</v>
      </c>
      <c r="H2536">
        <v>0.65620509999999999</v>
      </c>
      <c r="I2536">
        <v>66.823099999999997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10695</v>
      </c>
      <c r="P2536" t="s">
        <v>60</v>
      </c>
      <c r="Q2536" t="s">
        <v>58</v>
      </c>
    </row>
    <row r="2537" spans="1:17" x14ac:dyDescent="0.25">
      <c r="A2537" t="s">
        <v>29</v>
      </c>
      <c r="B2537" t="s">
        <v>36</v>
      </c>
      <c r="C2537" t="s">
        <v>37</v>
      </c>
      <c r="D2537" t="s">
        <v>59</v>
      </c>
      <c r="E2537">
        <v>7</v>
      </c>
      <c r="F2537" t="str">
        <f t="shared" si="39"/>
        <v>Average Per Device1-in-2August Typical Event Day100% Cycling7</v>
      </c>
      <c r="G2537">
        <v>0.531474</v>
      </c>
      <c r="H2537">
        <v>0.531474</v>
      </c>
      <c r="I2537">
        <v>66.823099999999997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10695</v>
      </c>
      <c r="P2537" t="s">
        <v>60</v>
      </c>
      <c r="Q2537" t="s">
        <v>58</v>
      </c>
    </row>
    <row r="2538" spans="1:17" x14ac:dyDescent="0.25">
      <c r="A2538" t="s">
        <v>43</v>
      </c>
      <c r="B2538" t="s">
        <v>36</v>
      </c>
      <c r="C2538" t="s">
        <v>37</v>
      </c>
      <c r="D2538" t="s">
        <v>59</v>
      </c>
      <c r="E2538">
        <v>7</v>
      </c>
      <c r="F2538" t="str">
        <f t="shared" si="39"/>
        <v>Aggregate1-in-2August Typical Event Day100% Cycling7</v>
      </c>
      <c r="G2538">
        <v>7.0181139999999997</v>
      </c>
      <c r="H2538">
        <v>7.0181139999999997</v>
      </c>
      <c r="I2538">
        <v>66.823099999999997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10695</v>
      </c>
      <c r="P2538" t="s">
        <v>60</v>
      </c>
      <c r="Q2538" t="s">
        <v>58</v>
      </c>
    </row>
    <row r="2539" spans="1:17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0.1894805</v>
      </c>
      <c r="H2539">
        <v>0.1894805</v>
      </c>
      <c r="I2539">
        <v>66.718500000000006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12331</v>
      </c>
      <c r="P2539" t="s">
        <v>60</v>
      </c>
      <c r="Q2539" t="s">
        <v>58</v>
      </c>
    </row>
    <row r="2540" spans="1:17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0.77778130000000001</v>
      </c>
      <c r="H2540">
        <v>0.77778119999999995</v>
      </c>
      <c r="I2540">
        <v>66.718500000000006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12331</v>
      </c>
      <c r="P2540" t="s">
        <v>60</v>
      </c>
      <c r="Q2540" t="s">
        <v>58</v>
      </c>
    </row>
    <row r="2541" spans="1:17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0.66496710000000003</v>
      </c>
      <c r="H2541">
        <v>0.66496710000000003</v>
      </c>
      <c r="I2541">
        <v>66.718500000000006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12331</v>
      </c>
      <c r="P2541" t="s">
        <v>60</v>
      </c>
      <c r="Q2541" t="s">
        <v>58</v>
      </c>
    </row>
    <row r="2542" spans="1:17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9.590821</v>
      </c>
      <c r="H2542">
        <v>9.5908200000000008</v>
      </c>
      <c r="I2542">
        <v>66.718500000000006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12331</v>
      </c>
      <c r="P2542" t="s">
        <v>60</v>
      </c>
      <c r="Q2542" t="s">
        <v>58</v>
      </c>
    </row>
    <row r="2543" spans="1:17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0.1694793</v>
      </c>
      <c r="H2543">
        <v>0.1694793</v>
      </c>
      <c r="I2543">
        <v>66.767099999999999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23026</v>
      </c>
      <c r="P2543" t="s">
        <v>60</v>
      </c>
      <c r="Q2543" t="s">
        <v>58</v>
      </c>
    </row>
    <row r="2544" spans="1:17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0.72534359999999998</v>
      </c>
      <c r="H2544">
        <v>0.72534359999999998</v>
      </c>
      <c r="I2544">
        <v>66.767099999999999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23026</v>
      </c>
      <c r="P2544" t="s">
        <v>60</v>
      </c>
      <c r="Q2544" t="s">
        <v>58</v>
      </c>
    </row>
    <row r="2545" spans="1:17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0.60452300000000003</v>
      </c>
      <c r="H2545">
        <v>0.60452300000000003</v>
      </c>
      <c r="I2545">
        <v>66.767099999999999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23026</v>
      </c>
      <c r="P2545" t="s">
        <v>60</v>
      </c>
      <c r="Q2545" t="s">
        <v>58</v>
      </c>
    </row>
    <row r="2546" spans="1:17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16.70176</v>
      </c>
      <c r="H2546">
        <v>16.70176</v>
      </c>
      <c r="I2546">
        <v>66.767099999999999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23026</v>
      </c>
      <c r="P2546" t="s">
        <v>60</v>
      </c>
      <c r="Q2546" t="s">
        <v>58</v>
      </c>
    </row>
    <row r="2547" spans="1:17" x14ac:dyDescent="0.25">
      <c r="A2547" t="s">
        <v>30</v>
      </c>
      <c r="B2547" t="s">
        <v>36</v>
      </c>
      <c r="C2547" t="s">
        <v>49</v>
      </c>
      <c r="D2547" t="s">
        <v>59</v>
      </c>
      <c r="E2547">
        <v>7</v>
      </c>
      <c r="F2547" t="str">
        <f t="shared" si="39"/>
        <v>Average Per Ton1-in-2July Monthly System Peak Day100% Cycling7</v>
      </c>
      <c r="G2547">
        <v>0.13297100000000001</v>
      </c>
      <c r="H2547">
        <v>0.13297100000000001</v>
      </c>
      <c r="I2547">
        <v>67.3904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10695</v>
      </c>
      <c r="P2547" t="s">
        <v>60</v>
      </c>
      <c r="Q2547" t="s">
        <v>58</v>
      </c>
    </row>
    <row r="2548" spans="1:17" x14ac:dyDescent="0.25">
      <c r="A2548" t="s">
        <v>28</v>
      </c>
      <c r="B2548" t="s">
        <v>36</v>
      </c>
      <c r="C2548" t="s">
        <v>49</v>
      </c>
      <c r="D2548" t="s">
        <v>59</v>
      </c>
      <c r="E2548">
        <v>7</v>
      </c>
      <c r="F2548" t="str">
        <f t="shared" si="39"/>
        <v>Average Per Premise1-in-2July Monthly System Peak Day100% Cycling7</v>
      </c>
      <c r="G2548">
        <v>0.59592769999999995</v>
      </c>
      <c r="H2548">
        <v>0.59592769999999995</v>
      </c>
      <c r="I2548">
        <v>67.3904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10695</v>
      </c>
      <c r="P2548" t="s">
        <v>60</v>
      </c>
      <c r="Q2548" t="s">
        <v>58</v>
      </c>
    </row>
    <row r="2549" spans="1:17" x14ac:dyDescent="0.25">
      <c r="A2549" t="s">
        <v>29</v>
      </c>
      <c r="B2549" t="s">
        <v>36</v>
      </c>
      <c r="C2549" t="s">
        <v>49</v>
      </c>
      <c r="D2549" t="s">
        <v>59</v>
      </c>
      <c r="E2549">
        <v>7</v>
      </c>
      <c r="F2549" t="str">
        <f t="shared" si="39"/>
        <v>Average Per Device1-in-2July Monthly System Peak Day100% Cycling7</v>
      </c>
      <c r="G2549">
        <v>0.48265400000000003</v>
      </c>
      <c r="H2549">
        <v>0.48265400000000003</v>
      </c>
      <c r="I2549">
        <v>67.3904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10695</v>
      </c>
      <c r="P2549" t="s">
        <v>60</v>
      </c>
      <c r="Q2549" t="s">
        <v>58</v>
      </c>
    </row>
    <row r="2550" spans="1:17" x14ac:dyDescent="0.25">
      <c r="A2550" t="s">
        <v>43</v>
      </c>
      <c r="B2550" t="s">
        <v>36</v>
      </c>
      <c r="C2550" t="s">
        <v>49</v>
      </c>
      <c r="D2550" t="s">
        <v>59</v>
      </c>
      <c r="E2550">
        <v>7</v>
      </c>
      <c r="F2550" t="str">
        <f t="shared" si="39"/>
        <v>Aggregate1-in-2July Monthly System Peak Day100% Cycling7</v>
      </c>
      <c r="G2550">
        <v>6.3734469999999996</v>
      </c>
      <c r="H2550">
        <v>6.3734460000000004</v>
      </c>
      <c r="I2550">
        <v>67.3904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10695</v>
      </c>
      <c r="P2550" t="s">
        <v>60</v>
      </c>
      <c r="Q2550" t="s">
        <v>58</v>
      </c>
    </row>
    <row r="2551" spans="1:17" x14ac:dyDescent="0.25">
      <c r="A2551" t="s">
        <v>30</v>
      </c>
      <c r="B2551" t="s">
        <v>36</v>
      </c>
      <c r="C2551" t="s">
        <v>49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0.1729385</v>
      </c>
      <c r="H2551">
        <v>0.1729385</v>
      </c>
      <c r="I2551">
        <v>67.4482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12331</v>
      </c>
      <c r="P2551" t="s">
        <v>60</v>
      </c>
      <c r="Q2551" t="s">
        <v>58</v>
      </c>
    </row>
    <row r="2552" spans="1:17" x14ac:dyDescent="0.25">
      <c r="A2552" t="s">
        <v>28</v>
      </c>
      <c r="B2552" t="s">
        <v>36</v>
      </c>
      <c r="C2552" t="s">
        <v>49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0.7098797</v>
      </c>
      <c r="H2552">
        <v>0.7098797</v>
      </c>
      <c r="I2552">
        <v>67.4482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12331</v>
      </c>
      <c r="P2552" t="s">
        <v>60</v>
      </c>
      <c r="Q2552" t="s">
        <v>58</v>
      </c>
    </row>
    <row r="2553" spans="1:17" x14ac:dyDescent="0.25">
      <c r="A2553" t="s">
        <v>29</v>
      </c>
      <c r="B2553" t="s">
        <v>36</v>
      </c>
      <c r="C2553" t="s">
        <v>49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0.60691439999999997</v>
      </c>
      <c r="H2553">
        <v>0.60691439999999997</v>
      </c>
      <c r="I2553">
        <v>67.4482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12331</v>
      </c>
      <c r="P2553" t="s">
        <v>60</v>
      </c>
      <c r="Q2553" t="s">
        <v>58</v>
      </c>
    </row>
    <row r="2554" spans="1:17" x14ac:dyDescent="0.25">
      <c r="A2554" t="s">
        <v>43</v>
      </c>
      <c r="B2554" t="s">
        <v>36</v>
      </c>
      <c r="C2554" t="s">
        <v>49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8.7535260000000008</v>
      </c>
      <c r="H2554">
        <v>8.7535260000000008</v>
      </c>
      <c r="I2554">
        <v>67.4482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12331</v>
      </c>
      <c r="P2554" t="s">
        <v>60</v>
      </c>
      <c r="Q2554" t="s">
        <v>58</v>
      </c>
    </row>
    <row r="2555" spans="1:17" x14ac:dyDescent="0.25">
      <c r="A2555" t="s">
        <v>30</v>
      </c>
      <c r="B2555" t="s">
        <v>36</v>
      </c>
      <c r="C2555" t="s">
        <v>49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0.1543736</v>
      </c>
      <c r="H2555">
        <v>0.1543736</v>
      </c>
      <c r="I2555">
        <v>67.421300000000002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23026</v>
      </c>
      <c r="P2555" t="s">
        <v>60</v>
      </c>
      <c r="Q2555" t="s">
        <v>58</v>
      </c>
    </row>
    <row r="2556" spans="1:17" x14ac:dyDescent="0.25">
      <c r="A2556" t="s">
        <v>28</v>
      </c>
      <c r="B2556" t="s">
        <v>36</v>
      </c>
      <c r="C2556" t="s">
        <v>49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0.66069370000000005</v>
      </c>
      <c r="H2556">
        <v>0.66069370000000005</v>
      </c>
      <c r="I2556">
        <v>67.421300000000002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23026</v>
      </c>
      <c r="P2556" t="s">
        <v>60</v>
      </c>
      <c r="Q2556" t="s">
        <v>58</v>
      </c>
    </row>
    <row r="2557" spans="1:17" x14ac:dyDescent="0.25">
      <c r="A2557" t="s">
        <v>29</v>
      </c>
      <c r="B2557" t="s">
        <v>36</v>
      </c>
      <c r="C2557" t="s">
        <v>49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0.55064190000000002</v>
      </c>
      <c r="H2557">
        <v>0.55064190000000002</v>
      </c>
      <c r="I2557">
        <v>67.421300000000002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23026</v>
      </c>
      <c r="P2557" t="s">
        <v>60</v>
      </c>
      <c r="Q2557" t="s">
        <v>58</v>
      </c>
    </row>
    <row r="2558" spans="1:17" x14ac:dyDescent="0.25">
      <c r="A2558" t="s">
        <v>43</v>
      </c>
      <c r="B2558" t="s">
        <v>36</v>
      </c>
      <c r="C2558" t="s">
        <v>49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15.21313</v>
      </c>
      <c r="H2558">
        <v>15.21313</v>
      </c>
      <c r="I2558">
        <v>67.421300000000002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23026</v>
      </c>
      <c r="P2558" t="s">
        <v>60</v>
      </c>
      <c r="Q2558" t="s">
        <v>58</v>
      </c>
    </row>
    <row r="2559" spans="1:17" x14ac:dyDescent="0.25">
      <c r="A2559" t="s">
        <v>30</v>
      </c>
      <c r="B2559" t="s">
        <v>36</v>
      </c>
      <c r="C2559" t="s">
        <v>50</v>
      </c>
      <c r="D2559" t="s">
        <v>59</v>
      </c>
      <c r="E2559">
        <v>7</v>
      </c>
      <c r="F2559" t="str">
        <f t="shared" si="39"/>
        <v>Average Per Ton1-in-2June Monthly System Peak Day100% Cycling7</v>
      </c>
      <c r="G2559">
        <v>0.11379019999999999</v>
      </c>
      <c r="H2559">
        <v>0.11379019999999999</v>
      </c>
      <c r="I2559">
        <v>62.978299999999997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10695</v>
      </c>
      <c r="P2559" t="s">
        <v>60</v>
      </c>
      <c r="Q2559" t="s">
        <v>58</v>
      </c>
    </row>
    <row r="2560" spans="1:17" x14ac:dyDescent="0.25">
      <c r="A2560" t="s">
        <v>28</v>
      </c>
      <c r="B2560" t="s">
        <v>36</v>
      </c>
      <c r="C2560" t="s">
        <v>50</v>
      </c>
      <c r="D2560" t="s">
        <v>59</v>
      </c>
      <c r="E2560">
        <v>7</v>
      </c>
      <c r="F2560" t="str">
        <f t="shared" si="39"/>
        <v>Average Per Premise1-in-2June Monthly System Peak Day100% Cycling7</v>
      </c>
      <c r="G2560">
        <v>0.50996620000000004</v>
      </c>
      <c r="H2560">
        <v>0.50996620000000004</v>
      </c>
      <c r="I2560">
        <v>62.978299999999997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10695</v>
      </c>
      <c r="P2560" t="s">
        <v>60</v>
      </c>
      <c r="Q2560" t="s">
        <v>58</v>
      </c>
    </row>
    <row r="2561" spans="1:17" x14ac:dyDescent="0.25">
      <c r="A2561" t="s">
        <v>29</v>
      </c>
      <c r="B2561" t="s">
        <v>36</v>
      </c>
      <c r="C2561" t="s">
        <v>50</v>
      </c>
      <c r="D2561" t="s">
        <v>59</v>
      </c>
      <c r="E2561">
        <v>7</v>
      </c>
      <c r="F2561" t="str">
        <f t="shared" si="39"/>
        <v>Average Per Device1-in-2June Monthly System Peak Day100% Cycling7</v>
      </c>
      <c r="G2561">
        <v>0.41303210000000001</v>
      </c>
      <c r="H2561">
        <v>0.41303210000000001</v>
      </c>
      <c r="I2561">
        <v>62.978299999999997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10695</v>
      </c>
      <c r="P2561" t="s">
        <v>60</v>
      </c>
      <c r="Q2561" t="s">
        <v>58</v>
      </c>
    </row>
    <row r="2562" spans="1:17" x14ac:dyDescent="0.25">
      <c r="A2562" t="s">
        <v>43</v>
      </c>
      <c r="B2562" t="s">
        <v>36</v>
      </c>
      <c r="C2562" t="s">
        <v>50</v>
      </c>
      <c r="D2562" t="s">
        <v>59</v>
      </c>
      <c r="E2562">
        <v>7</v>
      </c>
      <c r="F2562" t="str">
        <f t="shared" si="39"/>
        <v>Aggregate1-in-2June Monthly System Peak Day100% Cycling7</v>
      </c>
      <c r="G2562">
        <v>5.4540879999999996</v>
      </c>
      <c r="H2562">
        <v>5.4540879999999996</v>
      </c>
      <c r="I2562">
        <v>62.978299999999997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10695</v>
      </c>
      <c r="P2562" t="s">
        <v>60</v>
      </c>
      <c r="Q2562" t="s">
        <v>58</v>
      </c>
    </row>
    <row r="2563" spans="1:17" x14ac:dyDescent="0.25">
      <c r="A2563" t="s">
        <v>30</v>
      </c>
      <c r="B2563" t="s">
        <v>36</v>
      </c>
      <c r="C2563" t="s">
        <v>50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0.15079039999999999</v>
      </c>
      <c r="H2563">
        <v>0.15079039999999999</v>
      </c>
      <c r="I2563">
        <v>62.857799999999997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12331</v>
      </c>
      <c r="P2563" t="s">
        <v>60</v>
      </c>
      <c r="Q2563" t="s">
        <v>58</v>
      </c>
    </row>
    <row r="2564" spans="1:17" x14ac:dyDescent="0.25">
      <c r="A2564" t="s">
        <v>28</v>
      </c>
      <c r="B2564" t="s">
        <v>36</v>
      </c>
      <c r="C2564" t="s">
        <v>50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0.61896600000000002</v>
      </c>
      <c r="H2564">
        <v>0.61896600000000002</v>
      </c>
      <c r="I2564">
        <v>62.857799999999997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12331</v>
      </c>
      <c r="P2564" t="s">
        <v>60</v>
      </c>
      <c r="Q2564" t="s">
        <v>58</v>
      </c>
    </row>
    <row r="2565" spans="1:17" x14ac:dyDescent="0.25">
      <c r="A2565" t="s">
        <v>29</v>
      </c>
      <c r="B2565" t="s">
        <v>36</v>
      </c>
      <c r="C2565" t="s">
        <v>50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0.52918739999999997</v>
      </c>
      <c r="H2565">
        <v>0.52918739999999997</v>
      </c>
      <c r="I2565">
        <v>62.857799999999997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12331</v>
      </c>
      <c r="P2565" t="s">
        <v>60</v>
      </c>
      <c r="Q2565" t="s">
        <v>58</v>
      </c>
    </row>
    <row r="2566" spans="1:17" x14ac:dyDescent="0.25">
      <c r="A2566" t="s">
        <v>43</v>
      </c>
      <c r="B2566" t="s">
        <v>36</v>
      </c>
      <c r="C2566" t="s">
        <v>50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7.6324699999999996</v>
      </c>
      <c r="H2566">
        <v>7.6324699999999996</v>
      </c>
      <c r="I2566">
        <v>62.857799999999997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12331</v>
      </c>
      <c r="P2566" t="s">
        <v>60</v>
      </c>
      <c r="Q2566" t="s">
        <v>58</v>
      </c>
    </row>
    <row r="2567" spans="1:17" x14ac:dyDescent="0.25">
      <c r="A2567" t="s">
        <v>30</v>
      </c>
      <c r="B2567" t="s">
        <v>36</v>
      </c>
      <c r="C2567" t="s">
        <v>50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0.13360379999999999</v>
      </c>
      <c r="H2567">
        <v>0.13360379999999999</v>
      </c>
      <c r="I2567">
        <v>62.913800000000002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23026</v>
      </c>
      <c r="P2567" t="s">
        <v>60</v>
      </c>
      <c r="Q2567" t="s">
        <v>58</v>
      </c>
    </row>
    <row r="2568" spans="1:17" x14ac:dyDescent="0.25">
      <c r="A2568" t="s">
        <v>28</v>
      </c>
      <c r="B2568" t="s">
        <v>36</v>
      </c>
      <c r="C2568" t="s">
        <v>50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0.57180240000000004</v>
      </c>
      <c r="H2568">
        <v>0.57180240000000004</v>
      </c>
      <c r="I2568">
        <v>62.913800000000002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23026</v>
      </c>
      <c r="P2568" t="s">
        <v>60</v>
      </c>
      <c r="Q2568" t="s">
        <v>58</v>
      </c>
    </row>
    <row r="2569" spans="1:17" x14ac:dyDescent="0.25">
      <c r="A2569" t="s">
        <v>29</v>
      </c>
      <c r="B2569" t="s">
        <v>36</v>
      </c>
      <c r="C2569" t="s">
        <v>50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0.47655720000000001</v>
      </c>
      <c r="H2569">
        <v>0.47655720000000001</v>
      </c>
      <c r="I2569">
        <v>62.913800000000002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23026</v>
      </c>
      <c r="P2569" t="s">
        <v>60</v>
      </c>
      <c r="Q2569" t="s">
        <v>58</v>
      </c>
    </row>
    <row r="2570" spans="1:17" x14ac:dyDescent="0.25">
      <c r="A2570" t="s">
        <v>43</v>
      </c>
      <c r="B2570" t="s">
        <v>36</v>
      </c>
      <c r="C2570" t="s">
        <v>50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13.166320000000001</v>
      </c>
      <c r="H2570">
        <v>13.166320000000001</v>
      </c>
      <c r="I2570">
        <v>62.913800000000002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23026</v>
      </c>
      <c r="P2570" t="s">
        <v>60</v>
      </c>
      <c r="Q2570" t="s">
        <v>58</v>
      </c>
    </row>
    <row r="2571" spans="1:17" x14ac:dyDescent="0.25">
      <c r="A2571" t="s">
        <v>30</v>
      </c>
      <c r="B2571" t="s">
        <v>36</v>
      </c>
      <c r="C2571" t="s">
        <v>51</v>
      </c>
      <c r="D2571" t="s">
        <v>59</v>
      </c>
      <c r="E2571">
        <v>7</v>
      </c>
      <c r="F2571" t="str">
        <f t="shared" si="40"/>
        <v>Average Per Ton1-in-2May Monthly System Peak Day100% Cycling7</v>
      </c>
      <c r="G2571">
        <v>8.6274500000000004E-2</v>
      </c>
      <c r="H2571">
        <v>8.6274500000000004E-2</v>
      </c>
      <c r="I2571">
        <v>60.917299999999997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10695</v>
      </c>
      <c r="P2571" t="s">
        <v>60</v>
      </c>
      <c r="Q2571" t="s">
        <v>58</v>
      </c>
    </row>
    <row r="2572" spans="1:17" x14ac:dyDescent="0.25">
      <c r="A2572" t="s">
        <v>28</v>
      </c>
      <c r="B2572" t="s">
        <v>36</v>
      </c>
      <c r="C2572" t="s">
        <v>51</v>
      </c>
      <c r="D2572" t="s">
        <v>59</v>
      </c>
      <c r="E2572">
        <v>7</v>
      </c>
      <c r="F2572" t="str">
        <f t="shared" si="40"/>
        <v>Average Per Premise1-in-2May Monthly System Peak Day100% Cycling7</v>
      </c>
      <c r="G2572">
        <v>0.38665090000000002</v>
      </c>
      <c r="H2572">
        <v>0.38665090000000002</v>
      </c>
      <c r="I2572">
        <v>60.917299999999997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10695</v>
      </c>
      <c r="P2572" t="s">
        <v>60</v>
      </c>
      <c r="Q2572" t="s">
        <v>58</v>
      </c>
    </row>
    <row r="2573" spans="1:17" x14ac:dyDescent="0.25">
      <c r="A2573" t="s">
        <v>29</v>
      </c>
      <c r="B2573" t="s">
        <v>36</v>
      </c>
      <c r="C2573" t="s">
        <v>51</v>
      </c>
      <c r="D2573" t="s">
        <v>59</v>
      </c>
      <c r="E2573">
        <v>7</v>
      </c>
      <c r="F2573" t="str">
        <f t="shared" si="40"/>
        <v>Average Per Device1-in-2May Monthly System Peak Day100% Cycling7</v>
      </c>
      <c r="G2573">
        <v>0.3131564</v>
      </c>
      <c r="H2573">
        <v>0.3131564</v>
      </c>
      <c r="I2573">
        <v>60.917299999999997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10695</v>
      </c>
      <c r="P2573" t="s">
        <v>60</v>
      </c>
      <c r="Q2573" t="s">
        <v>58</v>
      </c>
    </row>
    <row r="2574" spans="1:17" x14ac:dyDescent="0.25">
      <c r="A2574" t="s">
        <v>43</v>
      </c>
      <c r="B2574" t="s">
        <v>36</v>
      </c>
      <c r="C2574" t="s">
        <v>51</v>
      </c>
      <c r="D2574" t="s">
        <v>59</v>
      </c>
      <c r="E2574">
        <v>7</v>
      </c>
      <c r="F2574" t="str">
        <f t="shared" si="40"/>
        <v>Aggregate1-in-2May Monthly System Peak Day100% Cycling7</v>
      </c>
      <c r="G2574">
        <v>4.1352310000000001</v>
      </c>
      <c r="H2574">
        <v>4.1352310000000001</v>
      </c>
      <c r="I2574">
        <v>60.917299999999997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10695</v>
      </c>
      <c r="P2574" t="s">
        <v>60</v>
      </c>
      <c r="Q2574" t="s">
        <v>58</v>
      </c>
    </row>
    <row r="2575" spans="1:17" x14ac:dyDescent="0.25">
      <c r="A2575" t="s">
        <v>30</v>
      </c>
      <c r="B2575" t="s">
        <v>36</v>
      </c>
      <c r="C2575" t="s">
        <v>51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0.1193843</v>
      </c>
      <c r="H2575">
        <v>0.1193843</v>
      </c>
      <c r="I2575">
        <v>60.829000000000001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12331</v>
      </c>
      <c r="P2575" t="s">
        <v>60</v>
      </c>
      <c r="Q2575" t="s">
        <v>58</v>
      </c>
    </row>
    <row r="2576" spans="1:17" x14ac:dyDescent="0.25">
      <c r="A2576" t="s">
        <v>28</v>
      </c>
      <c r="B2576" t="s">
        <v>36</v>
      </c>
      <c r="C2576" t="s">
        <v>51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0.49004979999999998</v>
      </c>
      <c r="H2576">
        <v>0.49004979999999998</v>
      </c>
      <c r="I2576">
        <v>60.829000000000001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12331</v>
      </c>
      <c r="P2576" t="s">
        <v>60</v>
      </c>
      <c r="Q2576" t="s">
        <v>58</v>
      </c>
    </row>
    <row r="2577" spans="1:17" x14ac:dyDescent="0.25">
      <c r="A2577" t="s">
        <v>29</v>
      </c>
      <c r="B2577" t="s">
        <v>36</v>
      </c>
      <c r="C2577" t="s">
        <v>51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0.41896990000000001</v>
      </c>
      <c r="H2577">
        <v>0.41897000000000001</v>
      </c>
      <c r="I2577">
        <v>60.829000000000001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12331</v>
      </c>
      <c r="P2577" t="s">
        <v>60</v>
      </c>
      <c r="Q2577" t="s">
        <v>58</v>
      </c>
    </row>
    <row r="2578" spans="1:17" x14ac:dyDescent="0.25">
      <c r="A2578" t="s">
        <v>43</v>
      </c>
      <c r="B2578" t="s">
        <v>36</v>
      </c>
      <c r="C2578" t="s">
        <v>51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6.0428040000000003</v>
      </c>
      <c r="H2578">
        <v>6.0428040000000003</v>
      </c>
      <c r="I2578">
        <v>60.829000000000001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12331</v>
      </c>
      <c r="P2578" t="s">
        <v>60</v>
      </c>
      <c r="Q2578" t="s">
        <v>58</v>
      </c>
    </row>
    <row r="2579" spans="1:17" x14ac:dyDescent="0.25">
      <c r="A2579" t="s">
        <v>30</v>
      </c>
      <c r="B2579" t="s">
        <v>36</v>
      </c>
      <c r="C2579" t="s">
        <v>51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0.10400479999999999</v>
      </c>
      <c r="H2579">
        <v>0.10400479999999999</v>
      </c>
      <c r="I2579">
        <v>60.87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23026</v>
      </c>
      <c r="P2579" t="s">
        <v>60</v>
      </c>
      <c r="Q2579" t="s">
        <v>58</v>
      </c>
    </row>
    <row r="2580" spans="1:17" x14ac:dyDescent="0.25">
      <c r="A2580" t="s">
        <v>28</v>
      </c>
      <c r="B2580" t="s">
        <v>36</v>
      </c>
      <c r="C2580" t="s">
        <v>51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0.4451234</v>
      </c>
      <c r="H2580">
        <v>0.4451234</v>
      </c>
      <c r="I2580">
        <v>60.87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23026</v>
      </c>
      <c r="P2580" t="s">
        <v>60</v>
      </c>
      <c r="Q2580" t="s">
        <v>58</v>
      </c>
    </row>
    <row r="2581" spans="1:17" x14ac:dyDescent="0.25">
      <c r="A2581" t="s">
        <v>29</v>
      </c>
      <c r="B2581" t="s">
        <v>36</v>
      </c>
      <c r="C2581" t="s">
        <v>51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0.37097910000000001</v>
      </c>
      <c r="H2581">
        <v>0.37097910000000001</v>
      </c>
      <c r="I2581">
        <v>60.87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23026</v>
      </c>
      <c r="P2581" t="s">
        <v>60</v>
      </c>
      <c r="Q2581" t="s">
        <v>58</v>
      </c>
    </row>
    <row r="2582" spans="1:17" x14ac:dyDescent="0.25">
      <c r="A2582" t="s">
        <v>43</v>
      </c>
      <c r="B2582" t="s">
        <v>36</v>
      </c>
      <c r="C2582" t="s">
        <v>51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10.249409999999999</v>
      </c>
      <c r="H2582">
        <v>10.249409999999999</v>
      </c>
      <c r="I2582">
        <v>60.87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23026</v>
      </c>
      <c r="P2582" t="s">
        <v>60</v>
      </c>
      <c r="Q2582" t="s">
        <v>58</v>
      </c>
    </row>
    <row r="2583" spans="1:17" x14ac:dyDescent="0.25">
      <c r="A2583" t="s">
        <v>30</v>
      </c>
      <c r="B2583" t="s">
        <v>36</v>
      </c>
      <c r="C2583" t="s">
        <v>52</v>
      </c>
      <c r="D2583" t="s">
        <v>59</v>
      </c>
      <c r="E2583">
        <v>7</v>
      </c>
      <c r="F2583" t="str">
        <f t="shared" si="40"/>
        <v>Average Per Ton1-in-2October Monthly System Peak Day100% Cycling7</v>
      </c>
      <c r="G2583">
        <v>0.1074171</v>
      </c>
      <c r="H2583">
        <v>0.1074171</v>
      </c>
      <c r="I2583">
        <v>59.322800000000001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10695</v>
      </c>
      <c r="P2583" t="s">
        <v>60</v>
      </c>
      <c r="Q2583" t="s">
        <v>58</v>
      </c>
    </row>
    <row r="2584" spans="1:17" x14ac:dyDescent="0.25">
      <c r="A2584" t="s">
        <v>28</v>
      </c>
      <c r="B2584" t="s">
        <v>36</v>
      </c>
      <c r="C2584" t="s">
        <v>52</v>
      </c>
      <c r="D2584" t="s">
        <v>59</v>
      </c>
      <c r="E2584">
        <v>7</v>
      </c>
      <c r="F2584" t="str">
        <f t="shared" si="40"/>
        <v>Average Per Premise1-in-2October Monthly System Peak Day100% Cycling7</v>
      </c>
      <c r="G2584">
        <v>0.48140440000000001</v>
      </c>
      <c r="H2584">
        <v>0.48140440000000001</v>
      </c>
      <c r="I2584">
        <v>59.322800000000001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10695</v>
      </c>
      <c r="P2584" t="s">
        <v>60</v>
      </c>
      <c r="Q2584" t="s">
        <v>58</v>
      </c>
    </row>
    <row r="2585" spans="1:17" x14ac:dyDescent="0.25">
      <c r="A2585" t="s">
        <v>29</v>
      </c>
      <c r="B2585" t="s">
        <v>36</v>
      </c>
      <c r="C2585" t="s">
        <v>52</v>
      </c>
      <c r="D2585" t="s">
        <v>59</v>
      </c>
      <c r="E2585">
        <v>7</v>
      </c>
      <c r="F2585" t="str">
        <f t="shared" si="40"/>
        <v>Average Per Device1-in-2October Monthly System Peak Day100% Cycling7</v>
      </c>
      <c r="G2585">
        <v>0.3898993</v>
      </c>
      <c r="H2585">
        <v>0.3898993</v>
      </c>
      <c r="I2585">
        <v>59.322800000000001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10695</v>
      </c>
      <c r="P2585" t="s">
        <v>60</v>
      </c>
      <c r="Q2585" t="s">
        <v>58</v>
      </c>
    </row>
    <row r="2586" spans="1:17" x14ac:dyDescent="0.25">
      <c r="A2586" t="s">
        <v>43</v>
      </c>
      <c r="B2586" t="s">
        <v>36</v>
      </c>
      <c r="C2586" t="s">
        <v>52</v>
      </c>
      <c r="D2586" t="s">
        <v>59</v>
      </c>
      <c r="E2586">
        <v>7</v>
      </c>
      <c r="F2586" t="str">
        <f t="shared" si="40"/>
        <v>Aggregate1-in-2October Monthly System Peak Day100% Cycling7</v>
      </c>
      <c r="G2586">
        <v>5.1486200000000002</v>
      </c>
      <c r="H2586">
        <v>5.1486200000000002</v>
      </c>
      <c r="I2586">
        <v>59.322800000000001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10695</v>
      </c>
      <c r="P2586" t="s">
        <v>60</v>
      </c>
      <c r="Q2586" t="s">
        <v>58</v>
      </c>
    </row>
    <row r="2587" spans="1:17" x14ac:dyDescent="0.25">
      <c r="A2587" t="s">
        <v>30</v>
      </c>
      <c r="B2587" t="s">
        <v>36</v>
      </c>
      <c r="C2587" t="s">
        <v>52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0.1420556</v>
      </c>
      <c r="H2587">
        <v>0.1420556</v>
      </c>
      <c r="I2587">
        <v>58.756399999999999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12331</v>
      </c>
      <c r="P2587" t="s">
        <v>60</v>
      </c>
      <c r="Q2587" t="s">
        <v>58</v>
      </c>
    </row>
    <row r="2588" spans="1:17" x14ac:dyDescent="0.25">
      <c r="A2588" t="s">
        <v>28</v>
      </c>
      <c r="B2588" t="s">
        <v>36</v>
      </c>
      <c r="C2588" t="s">
        <v>52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0.58311120000000005</v>
      </c>
      <c r="H2588">
        <v>0.58311109999999999</v>
      </c>
      <c r="I2588">
        <v>58.756399999999999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12331</v>
      </c>
      <c r="P2588" t="s">
        <v>60</v>
      </c>
      <c r="Q2588" t="s">
        <v>58</v>
      </c>
    </row>
    <row r="2589" spans="1:17" x14ac:dyDescent="0.25">
      <c r="A2589" t="s">
        <v>29</v>
      </c>
      <c r="B2589" t="s">
        <v>36</v>
      </c>
      <c r="C2589" t="s">
        <v>52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0.49853310000000001</v>
      </c>
      <c r="H2589">
        <v>0.49853310000000001</v>
      </c>
      <c r="I2589">
        <v>58.756399999999999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12331</v>
      </c>
      <c r="P2589" t="s">
        <v>60</v>
      </c>
      <c r="Q2589" t="s">
        <v>58</v>
      </c>
    </row>
    <row r="2590" spans="1:17" x14ac:dyDescent="0.25">
      <c r="A2590" t="s">
        <v>43</v>
      </c>
      <c r="B2590" t="s">
        <v>36</v>
      </c>
      <c r="C2590" t="s">
        <v>52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7.1903439999999996</v>
      </c>
      <c r="H2590">
        <v>7.1903430000000004</v>
      </c>
      <c r="I2590">
        <v>58.756399999999999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12331</v>
      </c>
      <c r="P2590" t="s">
        <v>60</v>
      </c>
      <c r="Q2590" t="s">
        <v>58</v>
      </c>
    </row>
    <row r="2591" spans="1:17" x14ac:dyDescent="0.25">
      <c r="A2591" t="s">
        <v>30</v>
      </c>
      <c r="B2591" t="s">
        <v>36</v>
      </c>
      <c r="C2591" t="s">
        <v>52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0.12596599999999999</v>
      </c>
      <c r="H2591">
        <v>0.12596599999999999</v>
      </c>
      <c r="I2591">
        <v>59.019500000000001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23026</v>
      </c>
      <c r="P2591" t="s">
        <v>60</v>
      </c>
      <c r="Q2591" t="s">
        <v>58</v>
      </c>
    </row>
    <row r="2592" spans="1:17" x14ac:dyDescent="0.25">
      <c r="A2592" t="s">
        <v>28</v>
      </c>
      <c r="B2592" t="s">
        <v>36</v>
      </c>
      <c r="C2592" t="s">
        <v>52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0.53911390000000003</v>
      </c>
      <c r="H2592">
        <v>0.53911390000000003</v>
      </c>
      <c r="I2592">
        <v>59.019500000000001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23026</v>
      </c>
      <c r="P2592" t="s">
        <v>60</v>
      </c>
      <c r="Q2592" t="s">
        <v>58</v>
      </c>
    </row>
    <row r="2593" spans="1:17" x14ac:dyDescent="0.25">
      <c r="A2593" t="s">
        <v>29</v>
      </c>
      <c r="B2593" t="s">
        <v>36</v>
      </c>
      <c r="C2593" t="s">
        <v>52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0.44931359999999998</v>
      </c>
      <c r="H2593">
        <v>0.44931359999999998</v>
      </c>
      <c r="I2593">
        <v>59.019500000000001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23026</v>
      </c>
      <c r="P2593" t="s">
        <v>60</v>
      </c>
      <c r="Q2593" t="s">
        <v>58</v>
      </c>
    </row>
    <row r="2594" spans="1:17" x14ac:dyDescent="0.25">
      <c r="A2594" t="s">
        <v>43</v>
      </c>
      <c r="B2594" t="s">
        <v>36</v>
      </c>
      <c r="C2594" t="s">
        <v>52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12.413639999999999</v>
      </c>
      <c r="H2594">
        <v>12.413639999999999</v>
      </c>
      <c r="I2594">
        <v>59.019500000000001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23026</v>
      </c>
      <c r="P2594" t="s">
        <v>60</v>
      </c>
      <c r="Q2594" t="s">
        <v>58</v>
      </c>
    </row>
    <row r="2595" spans="1:17" x14ac:dyDescent="0.25">
      <c r="A2595" t="s">
        <v>30</v>
      </c>
      <c r="B2595" t="s">
        <v>36</v>
      </c>
      <c r="C2595" t="s">
        <v>53</v>
      </c>
      <c r="D2595" t="s">
        <v>59</v>
      </c>
      <c r="E2595">
        <v>7</v>
      </c>
      <c r="F2595" t="str">
        <f t="shared" si="40"/>
        <v>Average Per Ton1-in-2September Monthly System Peak Day100% Cycling7</v>
      </c>
      <c r="G2595">
        <v>0.17191149999999999</v>
      </c>
      <c r="H2595">
        <v>0.17191149999999999</v>
      </c>
      <c r="I2595">
        <v>68.919600000000003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10695</v>
      </c>
      <c r="P2595" t="s">
        <v>60</v>
      </c>
      <c r="Q2595" t="s">
        <v>58</v>
      </c>
    </row>
    <row r="2596" spans="1:17" x14ac:dyDescent="0.25">
      <c r="A2596" t="s">
        <v>28</v>
      </c>
      <c r="B2596" t="s">
        <v>36</v>
      </c>
      <c r="C2596" t="s">
        <v>53</v>
      </c>
      <c r="D2596" t="s">
        <v>59</v>
      </c>
      <c r="E2596">
        <v>7</v>
      </c>
      <c r="F2596" t="str">
        <f t="shared" si="40"/>
        <v>Average Per Premise1-in-2September Monthly System Peak Day100% Cycling7</v>
      </c>
      <c r="G2596">
        <v>0.77044489999999999</v>
      </c>
      <c r="H2596">
        <v>0.77044489999999999</v>
      </c>
      <c r="I2596">
        <v>68.919600000000003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10695</v>
      </c>
      <c r="P2596" t="s">
        <v>60</v>
      </c>
      <c r="Q2596" t="s">
        <v>58</v>
      </c>
    </row>
    <row r="2597" spans="1:17" x14ac:dyDescent="0.25">
      <c r="A2597" t="s">
        <v>29</v>
      </c>
      <c r="B2597" t="s">
        <v>36</v>
      </c>
      <c r="C2597" t="s">
        <v>53</v>
      </c>
      <c r="D2597" t="s">
        <v>59</v>
      </c>
      <c r="E2597">
        <v>7</v>
      </c>
      <c r="F2597" t="str">
        <f t="shared" si="40"/>
        <v>Average Per Device1-in-2September Monthly System Peak Day100% Cycling7</v>
      </c>
      <c r="G2597">
        <v>0.62399910000000003</v>
      </c>
      <c r="H2597">
        <v>0.62399910000000003</v>
      </c>
      <c r="I2597">
        <v>68.919600000000003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10695</v>
      </c>
      <c r="P2597" t="s">
        <v>60</v>
      </c>
      <c r="Q2597" t="s">
        <v>58</v>
      </c>
    </row>
    <row r="2598" spans="1:17" x14ac:dyDescent="0.25">
      <c r="A2598" t="s">
        <v>43</v>
      </c>
      <c r="B2598" t="s">
        <v>36</v>
      </c>
      <c r="C2598" t="s">
        <v>53</v>
      </c>
      <c r="D2598" t="s">
        <v>59</v>
      </c>
      <c r="E2598">
        <v>7</v>
      </c>
      <c r="F2598" t="str">
        <f t="shared" si="40"/>
        <v>Aggregate1-in-2September Monthly System Peak Day100% Cycling7</v>
      </c>
      <c r="G2598">
        <v>8.2399090000000008</v>
      </c>
      <c r="H2598">
        <v>8.2399079999999998</v>
      </c>
      <c r="I2598">
        <v>68.919600000000003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10695</v>
      </c>
      <c r="P2598" t="s">
        <v>60</v>
      </c>
      <c r="Q2598" t="s">
        <v>58</v>
      </c>
    </row>
    <row r="2599" spans="1:17" x14ac:dyDescent="0.25">
      <c r="A2599" t="s">
        <v>30</v>
      </c>
      <c r="B2599" t="s">
        <v>36</v>
      </c>
      <c r="C2599" t="s">
        <v>53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0.22035930000000001</v>
      </c>
      <c r="H2599">
        <v>0.22035930000000001</v>
      </c>
      <c r="I2599">
        <v>68.83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12331</v>
      </c>
      <c r="P2599" t="s">
        <v>60</v>
      </c>
      <c r="Q2599" t="s">
        <v>58</v>
      </c>
    </row>
    <row r="2600" spans="1:17" x14ac:dyDescent="0.25">
      <c r="A2600" t="s">
        <v>28</v>
      </c>
      <c r="B2600" t="s">
        <v>36</v>
      </c>
      <c r="C2600" t="s">
        <v>53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0.90453309999999998</v>
      </c>
      <c r="H2600">
        <v>0.90453300000000003</v>
      </c>
      <c r="I2600">
        <v>68.83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12331</v>
      </c>
      <c r="P2600" t="s">
        <v>60</v>
      </c>
      <c r="Q2600" t="s">
        <v>58</v>
      </c>
    </row>
    <row r="2601" spans="1:17" x14ac:dyDescent="0.25">
      <c r="A2601" t="s">
        <v>29</v>
      </c>
      <c r="B2601" t="s">
        <v>36</v>
      </c>
      <c r="C2601" t="s">
        <v>53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0.77333399999999997</v>
      </c>
      <c r="H2601">
        <v>0.77333399999999997</v>
      </c>
      <c r="I2601">
        <v>68.83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12331</v>
      </c>
      <c r="P2601" t="s">
        <v>60</v>
      </c>
      <c r="Q2601" t="s">
        <v>58</v>
      </c>
    </row>
    <row r="2602" spans="1:17" x14ac:dyDescent="0.25">
      <c r="A2602" t="s">
        <v>43</v>
      </c>
      <c r="B2602" t="s">
        <v>36</v>
      </c>
      <c r="C2602" t="s">
        <v>53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11.1538</v>
      </c>
      <c r="H2602">
        <v>11.1538</v>
      </c>
      <c r="I2602">
        <v>68.83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12331</v>
      </c>
      <c r="P2602" t="s">
        <v>60</v>
      </c>
      <c r="Q2602" t="s">
        <v>58</v>
      </c>
    </row>
    <row r="2603" spans="1:17" x14ac:dyDescent="0.25">
      <c r="A2603" t="s">
        <v>30</v>
      </c>
      <c r="B2603" t="s">
        <v>36</v>
      </c>
      <c r="C2603" t="s">
        <v>53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0.19785530000000001</v>
      </c>
      <c r="H2603">
        <v>0.19785530000000001</v>
      </c>
      <c r="I2603">
        <v>68.871600000000001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23026</v>
      </c>
      <c r="P2603" t="s">
        <v>60</v>
      </c>
      <c r="Q2603" t="s">
        <v>58</v>
      </c>
    </row>
    <row r="2604" spans="1:17" x14ac:dyDescent="0.25">
      <c r="A2604" t="s">
        <v>28</v>
      </c>
      <c r="B2604" t="s">
        <v>36</v>
      </c>
      <c r="C2604" t="s">
        <v>53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0.84678830000000005</v>
      </c>
      <c r="H2604">
        <v>0.84678830000000005</v>
      </c>
      <c r="I2604">
        <v>68.871600000000001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23026</v>
      </c>
      <c r="P2604" t="s">
        <v>60</v>
      </c>
      <c r="Q2604" t="s">
        <v>58</v>
      </c>
    </row>
    <row r="2605" spans="1:17" x14ac:dyDescent="0.25">
      <c r="A2605" t="s">
        <v>29</v>
      </c>
      <c r="B2605" t="s">
        <v>36</v>
      </c>
      <c r="C2605" t="s">
        <v>53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0.70573870000000005</v>
      </c>
      <c r="H2605">
        <v>0.70573859999999999</v>
      </c>
      <c r="I2605">
        <v>68.871600000000001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23026</v>
      </c>
      <c r="P2605" t="s">
        <v>60</v>
      </c>
      <c r="Q2605" t="s">
        <v>58</v>
      </c>
    </row>
    <row r="2606" spans="1:17" x14ac:dyDescent="0.25">
      <c r="A2606" t="s">
        <v>43</v>
      </c>
      <c r="B2606" t="s">
        <v>36</v>
      </c>
      <c r="C2606" t="s">
        <v>53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19.498149999999999</v>
      </c>
      <c r="H2606">
        <v>19.498149999999999</v>
      </c>
      <c r="I2606">
        <v>68.871600000000001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23026</v>
      </c>
      <c r="P2606" t="s">
        <v>60</v>
      </c>
      <c r="Q2606" t="s">
        <v>58</v>
      </c>
    </row>
    <row r="2607" spans="1:17" x14ac:dyDescent="0.25">
      <c r="A2607" t="s">
        <v>30</v>
      </c>
      <c r="B2607" t="s">
        <v>36</v>
      </c>
      <c r="C2607" t="s">
        <v>48</v>
      </c>
      <c r="D2607" t="s">
        <v>59</v>
      </c>
      <c r="E2607">
        <v>8</v>
      </c>
      <c r="F2607" t="str">
        <f t="shared" si="40"/>
        <v>Average Per Ton1-in-2August Monthly System Peak Day100% Cycling8</v>
      </c>
      <c r="G2607">
        <v>0.17634030000000001</v>
      </c>
      <c r="H2607">
        <v>0.17634030000000001</v>
      </c>
      <c r="I2607">
        <v>69.552000000000007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10695</v>
      </c>
      <c r="P2607" t="s">
        <v>60</v>
      </c>
      <c r="Q2607" t="s">
        <v>58</v>
      </c>
    </row>
    <row r="2608" spans="1:17" x14ac:dyDescent="0.25">
      <c r="A2608" t="s">
        <v>28</v>
      </c>
      <c r="B2608" t="s">
        <v>36</v>
      </c>
      <c r="C2608" t="s">
        <v>48</v>
      </c>
      <c r="D2608" t="s">
        <v>59</v>
      </c>
      <c r="E2608">
        <v>8</v>
      </c>
      <c r="F2608" t="str">
        <f t="shared" si="40"/>
        <v>Average Per Premise1-in-2August Monthly System Peak Day100% Cycling8</v>
      </c>
      <c r="G2608">
        <v>0.79029320000000003</v>
      </c>
      <c r="H2608">
        <v>0.79029329999999998</v>
      </c>
      <c r="I2608">
        <v>69.552000000000007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10695</v>
      </c>
      <c r="P2608" t="s">
        <v>60</v>
      </c>
      <c r="Q2608" t="s">
        <v>58</v>
      </c>
    </row>
    <row r="2609" spans="1:17" x14ac:dyDescent="0.25">
      <c r="A2609" t="s">
        <v>29</v>
      </c>
      <c r="B2609" t="s">
        <v>36</v>
      </c>
      <c r="C2609" t="s">
        <v>48</v>
      </c>
      <c r="D2609" t="s">
        <v>59</v>
      </c>
      <c r="E2609">
        <v>8</v>
      </c>
      <c r="F2609" t="str">
        <f t="shared" si="40"/>
        <v>Average Per Device1-in-2August Monthly System Peak Day100% Cycling8</v>
      </c>
      <c r="G2609">
        <v>0.6400747</v>
      </c>
      <c r="H2609">
        <v>0.6400747</v>
      </c>
      <c r="I2609">
        <v>69.552000000000007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10695</v>
      </c>
      <c r="P2609" t="s">
        <v>60</v>
      </c>
      <c r="Q2609" t="s">
        <v>58</v>
      </c>
    </row>
    <row r="2610" spans="1:17" x14ac:dyDescent="0.25">
      <c r="A2610" t="s">
        <v>43</v>
      </c>
      <c r="B2610" t="s">
        <v>36</v>
      </c>
      <c r="C2610" t="s">
        <v>48</v>
      </c>
      <c r="D2610" t="s">
        <v>59</v>
      </c>
      <c r="E2610">
        <v>8</v>
      </c>
      <c r="F2610" t="str">
        <f t="shared" si="40"/>
        <v>Aggregate1-in-2August Monthly System Peak Day100% Cycling8</v>
      </c>
      <c r="G2610">
        <v>8.4521859999999993</v>
      </c>
      <c r="H2610">
        <v>8.4521859999999993</v>
      </c>
      <c r="I2610">
        <v>69.552000000000007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10695</v>
      </c>
      <c r="P2610" t="s">
        <v>60</v>
      </c>
      <c r="Q2610" t="s">
        <v>58</v>
      </c>
    </row>
    <row r="2611" spans="1:17" x14ac:dyDescent="0.25">
      <c r="A2611" t="s">
        <v>30</v>
      </c>
      <c r="B2611" t="s">
        <v>36</v>
      </c>
      <c r="C2611" t="s">
        <v>48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0.2290663</v>
      </c>
      <c r="H2611">
        <v>0.2290663</v>
      </c>
      <c r="I2611">
        <v>69.524600000000007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12331</v>
      </c>
      <c r="P2611" t="s">
        <v>60</v>
      </c>
      <c r="Q2611" t="s">
        <v>58</v>
      </c>
    </row>
    <row r="2612" spans="1:17" x14ac:dyDescent="0.25">
      <c r="A2612" t="s">
        <v>28</v>
      </c>
      <c r="B2612" t="s">
        <v>36</v>
      </c>
      <c r="C2612" t="s">
        <v>48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0.94027360000000004</v>
      </c>
      <c r="H2612">
        <v>0.94027360000000004</v>
      </c>
      <c r="I2612">
        <v>69.524600000000007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12331</v>
      </c>
      <c r="P2612" t="s">
        <v>60</v>
      </c>
      <c r="Q2612" t="s">
        <v>58</v>
      </c>
    </row>
    <row r="2613" spans="1:17" x14ac:dyDescent="0.25">
      <c r="A2613" t="s">
        <v>29</v>
      </c>
      <c r="B2613" t="s">
        <v>36</v>
      </c>
      <c r="C2613" t="s">
        <v>48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0.80389049999999995</v>
      </c>
      <c r="H2613">
        <v>0.80389049999999995</v>
      </c>
      <c r="I2613">
        <v>69.524600000000007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12331</v>
      </c>
      <c r="P2613" t="s">
        <v>60</v>
      </c>
      <c r="Q2613" t="s">
        <v>58</v>
      </c>
    </row>
    <row r="2614" spans="1:17" x14ac:dyDescent="0.25">
      <c r="A2614" t="s">
        <v>43</v>
      </c>
      <c r="B2614" t="s">
        <v>36</v>
      </c>
      <c r="C2614" t="s">
        <v>48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11.59451</v>
      </c>
      <c r="H2614">
        <v>11.59451</v>
      </c>
      <c r="I2614">
        <v>69.524600000000007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12331</v>
      </c>
      <c r="P2614" t="s">
        <v>60</v>
      </c>
      <c r="Q2614" t="s">
        <v>58</v>
      </c>
    </row>
    <row r="2615" spans="1:17" x14ac:dyDescent="0.25">
      <c r="A2615" t="s">
        <v>30</v>
      </c>
      <c r="B2615" t="s">
        <v>36</v>
      </c>
      <c r="C2615" t="s">
        <v>48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0.20457510000000001</v>
      </c>
      <c r="H2615">
        <v>0.20457510000000001</v>
      </c>
      <c r="I2615">
        <v>69.537300000000002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23026</v>
      </c>
      <c r="P2615" t="s">
        <v>60</v>
      </c>
      <c r="Q2615" t="s">
        <v>58</v>
      </c>
    </row>
    <row r="2616" spans="1:17" x14ac:dyDescent="0.25">
      <c r="A2616" t="s">
        <v>28</v>
      </c>
      <c r="B2616" t="s">
        <v>36</v>
      </c>
      <c r="C2616" t="s">
        <v>48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0.87554790000000005</v>
      </c>
      <c r="H2616">
        <v>0.87554790000000005</v>
      </c>
      <c r="I2616">
        <v>69.537300000000002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23026</v>
      </c>
      <c r="P2616" t="s">
        <v>60</v>
      </c>
      <c r="Q2616" t="s">
        <v>58</v>
      </c>
    </row>
    <row r="2617" spans="1:17" x14ac:dyDescent="0.25">
      <c r="A2617" t="s">
        <v>29</v>
      </c>
      <c r="B2617" t="s">
        <v>36</v>
      </c>
      <c r="C2617" t="s">
        <v>48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0.72970769999999996</v>
      </c>
      <c r="H2617">
        <v>0.72970769999999996</v>
      </c>
      <c r="I2617">
        <v>69.537300000000002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23026</v>
      </c>
      <c r="P2617" t="s">
        <v>60</v>
      </c>
      <c r="Q2617" t="s">
        <v>58</v>
      </c>
    </row>
    <row r="2618" spans="1:17" x14ac:dyDescent="0.25">
      <c r="A2618" t="s">
        <v>43</v>
      </c>
      <c r="B2618" t="s">
        <v>36</v>
      </c>
      <c r="C2618" t="s">
        <v>48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20.160360000000001</v>
      </c>
      <c r="H2618">
        <v>20.160360000000001</v>
      </c>
      <c r="I2618">
        <v>69.537300000000002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23026</v>
      </c>
      <c r="P2618" t="s">
        <v>60</v>
      </c>
      <c r="Q2618" t="s">
        <v>58</v>
      </c>
    </row>
    <row r="2619" spans="1:17" x14ac:dyDescent="0.25">
      <c r="A2619" t="s">
        <v>30</v>
      </c>
      <c r="B2619" t="s">
        <v>36</v>
      </c>
      <c r="C2619" t="s">
        <v>37</v>
      </c>
      <c r="D2619" t="s">
        <v>59</v>
      </c>
      <c r="E2619">
        <v>8</v>
      </c>
      <c r="F2619" t="str">
        <f t="shared" si="40"/>
        <v>Average Per Ton1-in-2August Typical Event Day100% Cycling8</v>
      </c>
      <c r="G2619">
        <v>0.15460019999999999</v>
      </c>
      <c r="H2619">
        <v>0.15460019999999999</v>
      </c>
      <c r="I2619">
        <v>68.372500000000002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10695</v>
      </c>
      <c r="P2619" t="s">
        <v>60</v>
      </c>
      <c r="Q2619" t="s">
        <v>58</v>
      </c>
    </row>
    <row r="2620" spans="1:17" x14ac:dyDescent="0.25">
      <c r="A2620" t="s">
        <v>28</v>
      </c>
      <c r="B2620" t="s">
        <v>36</v>
      </c>
      <c r="C2620" t="s">
        <v>37</v>
      </c>
      <c r="D2620" t="s">
        <v>59</v>
      </c>
      <c r="E2620">
        <v>8</v>
      </c>
      <c r="F2620" t="str">
        <f t="shared" si="40"/>
        <v>Average Per Premise1-in-2August Typical Event Day100% Cycling8</v>
      </c>
      <c r="G2620">
        <v>0.69286179999999997</v>
      </c>
      <c r="H2620">
        <v>0.69286179999999997</v>
      </c>
      <c r="I2620">
        <v>68.372500000000002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10695</v>
      </c>
      <c r="P2620" t="s">
        <v>60</v>
      </c>
      <c r="Q2620" t="s">
        <v>58</v>
      </c>
    </row>
    <row r="2621" spans="1:17" x14ac:dyDescent="0.25">
      <c r="A2621" t="s">
        <v>29</v>
      </c>
      <c r="B2621" t="s">
        <v>36</v>
      </c>
      <c r="C2621" t="s">
        <v>37</v>
      </c>
      <c r="D2621" t="s">
        <v>59</v>
      </c>
      <c r="E2621">
        <v>8</v>
      </c>
      <c r="F2621" t="str">
        <f t="shared" si="40"/>
        <v>Average Per Device1-in-2August Typical Event Day100% Cycling8</v>
      </c>
      <c r="G2621">
        <v>0.56116290000000002</v>
      </c>
      <c r="H2621">
        <v>0.56116290000000002</v>
      </c>
      <c r="I2621">
        <v>68.372500000000002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10695</v>
      </c>
      <c r="P2621" t="s">
        <v>60</v>
      </c>
      <c r="Q2621" t="s">
        <v>58</v>
      </c>
    </row>
    <row r="2622" spans="1:17" x14ac:dyDescent="0.25">
      <c r="A2622" t="s">
        <v>43</v>
      </c>
      <c r="B2622" t="s">
        <v>36</v>
      </c>
      <c r="C2622" t="s">
        <v>37</v>
      </c>
      <c r="D2622" t="s">
        <v>59</v>
      </c>
      <c r="E2622">
        <v>8</v>
      </c>
      <c r="F2622" t="str">
        <f t="shared" si="40"/>
        <v>Aggregate1-in-2August Typical Event Day100% Cycling8</v>
      </c>
      <c r="G2622">
        <v>7.4101569999999999</v>
      </c>
      <c r="H2622">
        <v>7.4101569999999999</v>
      </c>
      <c r="I2622">
        <v>68.372500000000002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10695</v>
      </c>
      <c r="P2622" t="s">
        <v>60</v>
      </c>
      <c r="Q2622" t="s">
        <v>58</v>
      </c>
    </row>
    <row r="2623" spans="1:17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0.2029783</v>
      </c>
      <c r="H2623">
        <v>0.2029783</v>
      </c>
      <c r="I2623">
        <v>68.439800000000005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12331</v>
      </c>
      <c r="P2623" t="s">
        <v>60</v>
      </c>
      <c r="Q2623" t="s">
        <v>58</v>
      </c>
    </row>
    <row r="2624" spans="1:17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0.83318729999999996</v>
      </c>
      <c r="H2624">
        <v>0.83318729999999996</v>
      </c>
      <c r="I2624">
        <v>68.439800000000005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12331</v>
      </c>
      <c r="P2624" t="s">
        <v>60</v>
      </c>
      <c r="Q2624" t="s">
        <v>58</v>
      </c>
    </row>
    <row r="2625" spans="1:17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0.71233670000000004</v>
      </c>
      <c r="H2625">
        <v>0.71233670000000004</v>
      </c>
      <c r="I2625">
        <v>68.439800000000005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12331</v>
      </c>
      <c r="P2625" t="s">
        <v>60</v>
      </c>
      <c r="Q2625" t="s">
        <v>58</v>
      </c>
    </row>
    <row r="2626" spans="1:17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10.27403</v>
      </c>
      <c r="H2626">
        <v>10.27403</v>
      </c>
      <c r="I2626">
        <v>68.439800000000005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12331</v>
      </c>
      <c r="P2626" t="s">
        <v>60</v>
      </c>
      <c r="Q2626" t="s">
        <v>58</v>
      </c>
    </row>
    <row r="2627" spans="1:17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0.18050669999999999</v>
      </c>
      <c r="H2627">
        <v>0.18050669999999999</v>
      </c>
      <c r="I2627">
        <v>68.408600000000007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23026</v>
      </c>
      <c r="P2627" t="s">
        <v>60</v>
      </c>
      <c r="Q2627" t="s">
        <v>58</v>
      </c>
    </row>
    <row r="2628" spans="1:17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0.77253890000000003</v>
      </c>
      <c r="H2628">
        <v>0.77253890000000003</v>
      </c>
      <c r="I2628">
        <v>68.408600000000007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23026</v>
      </c>
      <c r="P2628" t="s">
        <v>60</v>
      </c>
      <c r="Q2628" t="s">
        <v>58</v>
      </c>
    </row>
    <row r="2629" spans="1:17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0.64385700000000001</v>
      </c>
      <c r="H2629">
        <v>0.64385700000000001</v>
      </c>
      <c r="I2629">
        <v>68.408600000000007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23026</v>
      </c>
      <c r="P2629" t="s">
        <v>60</v>
      </c>
      <c r="Q2629" t="s">
        <v>58</v>
      </c>
    </row>
    <row r="2630" spans="1:17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17.78848</v>
      </c>
      <c r="H2630">
        <v>17.78848</v>
      </c>
      <c r="I2630">
        <v>68.408600000000007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23026</v>
      </c>
      <c r="P2630" t="s">
        <v>60</v>
      </c>
      <c r="Q2630" t="s">
        <v>58</v>
      </c>
    </row>
    <row r="2631" spans="1:17" x14ac:dyDescent="0.25">
      <c r="A2631" t="s">
        <v>30</v>
      </c>
      <c r="B2631" t="s">
        <v>36</v>
      </c>
      <c r="C2631" t="s">
        <v>49</v>
      </c>
      <c r="D2631" t="s">
        <v>59</v>
      </c>
      <c r="E2631">
        <v>8</v>
      </c>
      <c r="F2631" t="str">
        <f t="shared" si="41"/>
        <v>Average Per Ton1-in-2July Monthly System Peak Day100% Cycling8</v>
      </c>
      <c r="G2631">
        <v>0.140399</v>
      </c>
      <c r="H2631">
        <v>0.140399</v>
      </c>
      <c r="I2631">
        <v>68.276200000000003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10695</v>
      </c>
      <c r="P2631" t="s">
        <v>60</v>
      </c>
      <c r="Q2631" t="s">
        <v>58</v>
      </c>
    </row>
    <row r="2632" spans="1:17" x14ac:dyDescent="0.25">
      <c r="A2632" t="s">
        <v>28</v>
      </c>
      <c r="B2632" t="s">
        <v>36</v>
      </c>
      <c r="C2632" t="s">
        <v>49</v>
      </c>
      <c r="D2632" t="s">
        <v>59</v>
      </c>
      <c r="E2632">
        <v>8</v>
      </c>
      <c r="F2632" t="str">
        <f t="shared" si="41"/>
        <v>Average Per Premise1-in-2July Monthly System Peak Day100% Cycling8</v>
      </c>
      <c r="G2632">
        <v>0.62921709999999997</v>
      </c>
      <c r="H2632">
        <v>0.62921709999999997</v>
      </c>
      <c r="I2632">
        <v>68.276200000000003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10695</v>
      </c>
      <c r="P2632" t="s">
        <v>60</v>
      </c>
      <c r="Q2632" t="s">
        <v>58</v>
      </c>
    </row>
    <row r="2633" spans="1:17" x14ac:dyDescent="0.25">
      <c r="A2633" t="s">
        <v>29</v>
      </c>
      <c r="B2633" t="s">
        <v>36</v>
      </c>
      <c r="C2633" t="s">
        <v>49</v>
      </c>
      <c r="D2633" t="s">
        <v>59</v>
      </c>
      <c r="E2633">
        <v>8</v>
      </c>
      <c r="F2633" t="str">
        <f t="shared" si="41"/>
        <v>Average Per Device1-in-2July Monthly System Peak Day100% Cycling8</v>
      </c>
      <c r="G2633">
        <v>0.50961579999999995</v>
      </c>
      <c r="H2633">
        <v>0.50961579999999995</v>
      </c>
      <c r="I2633">
        <v>68.276200000000003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10695</v>
      </c>
      <c r="P2633" t="s">
        <v>60</v>
      </c>
      <c r="Q2633" t="s">
        <v>58</v>
      </c>
    </row>
    <row r="2634" spans="1:17" x14ac:dyDescent="0.25">
      <c r="A2634" t="s">
        <v>43</v>
      </c>
      <c r="B2634" t="s">
        <v>36</v>
      </c>
      <c r="C2634" t="s">
        <v>49</v>
      </c>
      <c r="D2634" t="s">
        <v>59</v>
      </c>
      <c r="E2634">
        <v>8</v>
      </c>
      <c r="F2634" t="str">
        <f t="shared" si="41"/>
        <v>Aggregate1-in-2July Monthly System Peak Day100% Cycling8</v>
      </c>
      <c r="G2634">
        <v>6.7294770000000002</v>
      </c>
      <c r="H2634">
        <v>6.7294770000000002</v>
      </c>
      <c r="I2634">
        <v>68.276200000000003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10695</v>
      </c>
      <c r="P2634" t="s">
        <v>60</v>
      </c>
      <c r="Q2634" t="s">
        <v>58</v>
      </c>
    </row>
    <row r="2635" spans="1:17" x14ac:dyDescent="0.25">
      <c r="A2635" t="s">
        <v>30</v>
      </c>
      <c r="B2635" t="s">
        <v>36</v>
      </c>
      <c r="C2635" t="s">
        <v>49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0.18525800000000001</v>
      </c>
      <c r="H2635">
        <v>0.18525800000000001</v>
      </c>
      <c r="I2635">
        <v>68.394300000000001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12331</v>
      </c>
      <c r="P2635" t="s">
        <v>60</v>
      </c>
      <c r="Q2635" t="s">
        <v>58</v>
      </c>
    </row>
    <row r="2636" spans="1:17" x14ac:dyDescent="0.25">
      <c r="A2636" t="s">
        <v>28</v>
      </c>
      <c r="B2636" t="s">
        <v>36</v>
      </c>
      <c r="C2636" t="s">
        <v>49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0.76044860000000003</v>
      </c>
      <c r="H2636">
        <v>0.76044869999999998</v>
      </c>
      <c r="I2636">
        <v>68.394300000000001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12331</v>
      </c>
      <c r="P2636" t="s">
        <v>60</v>
      </c>
      <c r="Q2636" t="s">
        <v>58</v>
      </c>
    </row>
    <row r="2637" spans="1:17" x14ac:dyDescent="0.25">
      <c r="A2637" t="s">
        <v>29</v>
      </c>
      <c r="B2637" t="s">
        <v>36</v>
      </c>
      <c r="C2637" t="s">
        <v>49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0.65014850000000002</v>
      </c>
      <c r="H2637">
        <v>0.65014850000000002</v>
      </c>
      <c r="I2637">
        <v>68.394300000000001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12331</v>
      </c>
      <c r="P2637" t="s">
        <v>60</v>
      </c>
      <c r="Q2637" t="s">
        <v>58</v>
      </c>
    </row>
    <row r="2638" spans="1:17" x14ac:dyDescent="0.25">
      <c r="A2638" t="s">
        <v>43</v>
      </c>
      <c r="B2638" t="s">
        <v>36</v>
      </c>
      <c r="C2638" t="s">
        <v>49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9.3770919999999993</v>
      </c>
      <c r="H2638">
        <v>9.3770919999999993</v>
      </c>
      <c r="I2638">
        <v>68.394300000000001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12331</v>
      </c>
      <c r="P2638" t="s">
        <v>60</v>
      </c>
      <c r="Q2638" t="s">
        <v>58</v>
      </c>
    </row>
    <row r="2639" spans="1:17" x14ac:dyDescent="0.25">
      <c r="A2639" t="s">
        <v>30</v>
      </c>
      <c r="B2639" t="s">
        <v>36</v>
      </c>
      <c r="C2639" t="s">
        <v>49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0.16442100000000001</v>
      </c>
      <c r="H2639">
        <v>0.16442100000000001</v>
      </c>
      <c r="I2639">
        <v>68.339399999999998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23026</v>
      </c>
      <c r="P2639" t="s">
        <v>60</v>
      </c>
      <c r="Q2639" t="s">
        <v>58</v>
      </c>
    </row>
    <row r="2640" spans="1:17" x14ac:dyDescent="0.25">
      <c r="A2640" t="s">
        <v>28</v>
      </c>
      <c r="B2640" t="s">
        <v>36</v>
      </c>
      <c r="C2640" t="s">
        <v>49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0.70369470000000001</v>
      </c>
      <c r="H2640">
        <v>0.70369479999999995</v>
      </c>
      <c r="I2640">
        <v>68.339399999999998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23026</v>
      </c>
      <c r="P2640" t="s">
        <v>60</v>
      </c>
      <c r="Q2640" t="s">
        <v>58</v>
      </c>
    </row>
    <row r="2641" spans="1:17" x14ac:dyDescent="0.25">
      <c r="A2641" t="s">
        <v>29</v>
      </c>
      <c r="B2641" t="s">
        <v>36</v>
      </c>
      <c r="C2641" t="s">
        <v>49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0.58648020000000001</v>
      </c>
      <c r="H2641">
        <v>0.58648020000000001</v>
      </c>
      <c r="I2641">
        <v>68.339399999999998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23026</v>
      </c>
      <c r="P2641" t="s">
        <v>60</v>
      </c>
      <c r="Q2641" t="s">
        <v>58</v>
      </c>
    </row>
    <row r="2642" spans="1:17" x14ac:dyDescent="0.25">
      <c r="A2642" t="s">
        <v>43</v>
      </c>
      <c r="B2642" t="s">
        <v>36</v>
      </c>
      <c r="C2642" t="s">
        <v>49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16.20327</v>
      </c>
      <c r="H2642">
        <v>16.203279999999999</v>
      </c>
      <c r="I2642">
        <v>68.339399999999998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23026</v>
      </c>
      <c r="P2642" t="s">
        <v>60</v>
      </c>
      <c r="Q2642" t="s">
        <v>58</v>
      </c>
    </row>
    <row r="2643" spans="1:17" x14ac:dyDescent="0.25">
      <c r="A2643" t="s">
        <v>30</v>
      </c>
      <c r="B2643" t="s">
        <v>36</v>
      </c>
      <c r="C2643" t="s">
        <v>50</v>
      </c>
      <c r="D2643" t="s">
        <v>59</v>
      </c>
      <c r="E2643">
        <v>8</v>
      </c>
      <c r="F2643" t="str">
        <f t="shared" si="41"/>
        <v>Average Per Ton1-in-2June Monthly System Peak Day100% Cycling8</v>
      </c>
      <c r="G2643">
        <v>0.1201467</v>
      </c>
      <c r="H2643">
        <v>0.1201467</v>
      </c>
      <c r="I2643">
        <v>65.605500000000006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10695</v>
      </c>
      <c r="P2643" t="s">
        <v>60</v>
      </c>
      <c r="Q2643" t="s">
        <v>58</v>
      </c>
    </row>
    <row r="2644" spans="1:17" x14ac:dyDescent="0.25">
      <c r="A2644" t="s">
        <v>28</v>
      </c>
      <c r="B2644" t="s">
        <v>36</v>
      </c>
      <c r="C2644" t="s">
        <v>50</v>
      </c>
      <c r="D2644" t="s">
        <v>59</v>
      </c>
      <c r="E2644">
        <v>8</v>
      </c>
      <c r="F2644" t="str">
        <f t="shared" si="41"/>
        <v>Average Per Premise1-in-2June Monthly System Peak Day100% Cycling8</v>
      </c>
      <c r="G2644">
        <v>0.53845370000000004</v>
      </c>
      <c r="H2644">
        <v>0.53845370000000004</v>
      </c>
      <c r="I2644">
        <v>65.605500000000006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10695</v>
      </c>
      <c r="P2644" t="s">
        <v>60</v>
      </c>
      <c r="Q2644" t="s">
        <v>58</v>
      </c>
    </row>
    <row r="2645" spans="1:17" x14ac:dyDescent="0.25">
      <c r="A2645" t="s">
        <v>29</v>
      </c>
      <c r="B2645" t="s">
        <v>36</v>
      </c>
      <c r="C2645" t="s">
        <v>50</v>
      </c>
      <c r="D2645" t="s">
        <v>59</v>
      </c>
      <c r="E2645">
        <v>8</v>
      </c>
      <c r="F2645" t="str">
        <f t="shared" si="41"/>
        <v>Average Per Device1-in-2June Monthly System Peak Day100% Cycling8</v>
      </c>
      <c r="G2645">
        <v>0.43610470000000001</v>
      </c>
      <c r="H2645">
        <v>0.43610470000000001</v>
      </c>
      <c r="I2645">
        <v>65.605500000000006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10695</v>
      </c>
      <c r="P2645" t="s">
        <v>60</v>
      </c>
      <c r="Q2645" t="s">
        <v>58</v>
      </c>
    </row>
    <row r="2646" spans="1:17" x14ac:dyDescent="0.25">
      <c r="A2646" t="s">
        <v>43</v>
      </c>
      <c r="B2646" t="s">
        <v>36</v>
      </c>
      <c r="C2646" t="s">
        <v>50</v>
      </c>
      <c r="D2646" t="s">
        <v>59</v>
      </c>
      <c r="E2646">
        <v>8</v>
      </c>
      <c r="F2646" t="str">
        <f t="shared" si="41"/>
        <v>Aggregate1-in-2June Monthly System Peak Day100% Cycling8</v>
      </c>
      <c r="G2646">
        <v>5.7587619999999999</v>
      </c>
      <c r="H2646">
        <v>5.7587619999999999</v>
      </c>
      <c r="I2646">
        <v>65.605500000000006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10695</v>
      </c>
      <c r="P2646" t="s">
        <v>60</v>
      </c>
      <c r="Q2646" t="s">
        <v>58</v>
      </c>
    </row>
    <row r="2647" spans="1:17" x14ac:dyDescent="0.25">
      <c r="A2647" t="s">
        <v>30</v>
      </c>
      <c r="B2647" t="s">
        <v>36</v>
      </c>
      <c r="C2647" t="s">
        <v>50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0.16153210000000001</v>
      </c>
      <c r="H2647">
        <v>0.16153210000000001</v>
      </c>
      <c r="I2647">
        <v>65.813800000000001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12331</v>
      </c>
      <c r="P2647" t="s">
        <v>60</v>
      </c>
      <c r="Q2647" t="s">
        <v>58</v>
      </c>
    </row>
    <row r="2648" spans="1:17" x14ac:dyDescent="0.25">
      <c r="A2648" t="s">
        <v>28</v>
      </c>
      <c r="B2648" t="s">
        <v>36</v>
      </c>
      <c r="C2648" t="s">
        <v>50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0.6630587</v>
      </c>
      <c r="H2648">
        <v>0.6630587</v>
      </c>
      <c r="I2648">
        <v>65.813800000000001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12331</v>
      </c>
      <c r="P2648" t="s">
        <v>60</v>
      </c>
      <c r="Q2648" t="s">
        <v>58</v>
      </c>
    </row>
    <row r="2649" spans="1:17" x14ac:dyDescent="0.25">
      <c r="A2649" t="s">
        <v>29</v>
      </c>
      <c r="B2649" t="s">
        <v>36</v>
      </c>
      <c r="C2649" t="s">
        <v>50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0.56688459999999996</v>
      </c>
      <c r="H2649">
        <v>0.56688459999999996</v>
      </c>
      <c r="I2649">
        <v>65.813800000000001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12331</v>
      </c>
      <c r="P2649" t="s">
        <v>60</v>
      </c>
      <c r="Q2649" t="s">
        <v>58</v>
      </c>
    </row>
    <row r="2650" spans="1:17" x14ac:dyDescent="0.25">
      <c r="A2650" t="s">
        <v>43</v>
      </c>
      <c r="B2650" t="s">
        <v>36</v>
      </c>
      <c r="C2650" t="s">
        <v>50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8.1761759999999999</v>
      </c>
      <c r="H2650">
        <v>8.1761759999999999</v>
      </c>
      <c r="I2650">
        <v>65.813800000000001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12331</v>
      </c>
      <c r="P2650" t="s">
        <v>60</v>
      </c>
      <c r="Q2650" t="s">
        <v>58</v>
      </c>
    </row>
    <row r="2651" spans="1:17" x14ac:dyDescent="0.25">
      <c r="A2651" t="s">
        <v>30</v>
      </c>
      <c r="B2651" t="s">
        <v>36</v>
      </c>
      <c r="C2651" t="s">
        <v>50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0.14230860000000001</v>
      </c>
      <c r="H2651">
        <v>0.14230860000000001</v>
      </c>
      <c r="I2651">
        <v>65.716999999999999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23026</v>
      </c>
      <c r="P2651" t="s">
        <v>60</v>
      </c>
      <c r="Q2651" t="s">
        <v>58</v>
      </c>
    </row>
    <row r="2652" spans="1:17" x14ac:dyDescent="0.25">
      <c r="A2652" t="s">
        <v>28</v>
      </c>
      <c r="B2652" t="s">
        <v>36</v>
      </c>
      <c r="C2652" t="s">
        <v>50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0.60905739999999997</v>
      </c>
      <c r="H2652">
        <v>0.60905739999999997</v>
      </c>
      <c r="I2652">
        <v>65.716999999999999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23026</v>
      </c>
      <c r="P2652" t="s">
        <v>60</v>
      </c>
      <c r="Q2652" t="s">
        <v>58</v>
      </c>
    </row>
    <row r="2653" spans="1:17" x14ac:dyDescent="0.25">
      <c r="A2653" t="s">
        <v>29</v>
      </c>
      <c r="B2653" t="s">
        <v>36</v>
      </c>
      <c r="C2653" t="s">
        <v>50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0.50760660000000002</v>
      </c>
      <c r="H2653">
        <v>0.50760660000000002</v>
      </c>
      <c r="I2653">
        <v>65.716999999999999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23026</v>
      </c>
      <c r="P2653" t="s">
        <v>60</v>
      </c>
      <c r="Q2653" t="s">
        <v>58</v>
      </c>
    </row>
    <row r="2654" spans="1:17" x14ac:dyDescent="0.25">
      <c r="A2654" t="s">
        <v>43</v>
      </c>
      <c r="B2654" t="s">
        <v>36</v>
      </c>
      <c r="C2654" t="s">
        <v>50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14.02416</v>
      </c>
      <c r="H2654">
        <v>14.02416</v>
      </c>
      <c r="I2654">
        <v>65.716999999999999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23026</v>
      </c>
      <c r="P2654" t="s">
        <v>60</v>
      </c>
      <c r="Q2654" t="s">
        <v>58</v>
      </c>
    </row>
    <row r="2655" spans="1:17" x14ac:dyDescent="0.25">
      <c r="A2655" t="s">
        <v>30</v>
      </c>
      <c r="B2655" t="s">
        <v>36</v>
      </c>
      <c r="C2655" t="s">
        <v>51</v>
      </c>
      <c r="D2655" t="s">
        <v>59</v>
      </c>
      <c r="E2655">
        <v>8</v>
      </c>
      <c r="F2655" t="str">
        <f t="shared" si="41"/>
        <v>Average Per Ton1-in-2May Monthly System Peak Day100% Cycling8</v>
      </c>
      <c r="G2655">
        <v>9.1093900000000005E-2</v>
      </c>
      <c r="H2655">
        <v>9.1093900000000005E-2</v>
      </c>
      <c r="I2655">
        <v>61.110799999999998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10695</v>
      </c>
      <c r="P2655" t="s">
        <v>60</v>
      </c>
      <c r="Q2655" t="s">
        <v>58</v>
      </c>
    </row>
    <row r="2656" spans="1:17" x14ac:dyDescent="0.25">
      <c r="A2656" t="s">
        <v>28</v>
      </c>
      <c r="B2656" t="s">
        <v>36</v>
      </c>
      <c r="C2656" t="s">
        <v>51</v>
      </c>
      <c r="D2656" t="s">
        <v>59</v>
      </c>
      <c r="E2656">
        <v>8</v>
      </c>
      <c r="F2656" t="str">
        <f t="shared" si="41"/>
        <v>Average Per Premise1-in-2May Monthly System Peak Day100% Cycling8</v>
      </c>
      <c r="G2656">
        <v>0.4082498</v>
      </c>
      <c r="H2656">
        <v>0.4082498</v>
      </c>
      <c r="I2656">
        <v>61.110799999999998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10695</v>
      </c>
      <c r="P2656" t="s">
        <v>60</v>
      </c>
      <c r="Q2656" t="s">
        <v>58</v>
      </c>
    </row>
    <row r="2657" spans="1:17" x14ac:dyDescent="0.25">
      <c r="A2657" t="s">
        <v>29</v>
      </c>
      <c r="B2657" t="s">
        <v>36</v>
      </c>
      <c r="C2657" t="s">
        <v>51</v>
      </c>
      <c r="D2657" t="s">
        <v>59</v>
      </c>
      <c r="E2657">
        <v>8</v>
      </c>
      <c r="F2657" t="str">
        <f t="shared" si="41"/>
        <v>Average Per Device1-in-2May Monthly System Peak Day100% Cycling8</v>
      </c>
      <c r="G2657">
        <v>0.33064979999999999</v>
      </c>
      <c r="H2657">
        <v>0.3306499</v>
      </c>
      <c r="I2657">
        <v>61.110799999999998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10695</v>
      </c>
      <c r="P2657" t="s">
        <v>60</v>
      </c>
      <c r="Q2657" t="s">
        <v>58</v>
      </c>
    </row>
    <row r="2658" spans="1:17" x14ac:dyDescent="0.25">
      <c r="A2658" t="s">
        <v>43</v>
      </c>
      <c r="B2658" t="s">
        <v>36</v>
      </c>
      <c r="C2658" t="s">
        <v>51</v>
      </c>
      <c r="D2658" t="s">
        <v>59</v>
      </c>
      <c r="E2658">
        <v>8</v>
      </c>
      <c r="F2658" t="str">
        <f t="shared" si="41"/>
        <v>Aggregate1-in-2May Monthly System Peak Day100% Cycling8</v>
      </c>
      <c r="G2658">
        <v>4.366231</v>
      </c>
      <c r="H2658">
        <v>4.366231</v>
      </c>
      <c r="I2658">
        <v>61.110799999999998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10695</v>
      </c>
      <c r="P2658" t="s">
        <v>60</v>
      </c>
      <c r="Q2658" t="s">
        <v>58</v>
      </c>
    </row>
    <row r="2659" spans="1:17" x14ac:dyDescent="0.25">
      <c r="A2659" t="s">
        <v>30</v>
      </c>
      <c r="B2659" t="s">
        <v>36</v>
      </c>
      <c r="C2659" t="s">
        <v>51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0.1278888</v>
      </c>
      <c r="H2659">
        <v>0.1278888</v>
      </c>
      <c r="I2659">
        <v>61.052300000000002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12331</v>
      </c>
      <c r="P2659" t="s">
        <v>60</v>
      </c>
      <c r="Q2659" t="s">
        <v>58</v>
      </c>
    </row>
    <row r="2660" spans="1:17" x14ac:dyDescent="0.25">
      <c r="A2660" t="s">
        <v>28</v>
      </c>
      <c r="B2660" t="s">
        <v>36</v>
      </c>
      <c r="C2660" t="s">
        <v>51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0.52495890000000001</v>
      </c>
      <c r="H2660">
        <v>0.52495899999999995</v>
      </c>
      <c r="I2660">
        <v>61.052300000000002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12331</v>
      </c>
      <c r="P2660" t="s">
        <v>60</v>
      </c>
      <c r="Q2660" t="s">
        <v>58</v>
      </c>
    </row>
    <row r="2661" spans="1:17" x14ac:dyDescent="0.25">
      <c r="A2661" t="s">
        <v>29</v>
      </c>
      <c r="B2661" t="s">
        <v>36</v>
      </c>
      <c r="C2661" t="s">
        <v>51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0.44881569999999998</v>
      </c>
      <c r="H2661">
        <v>0.44881569999999998</v>
      </c>
      <c r="I2661">
        <v>61.052300000000002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12331</v>
      </c>
      <c r="P2661" t="s">
        <v>60</v>
      </c>
      <c r="Q2661" t="s">
        <v>58</v>
      </c>
    </row>
    <row r="2662" spans="1:17" x14ac:dyDescent="0.25">
      <c r="A2662" t="s">
        <v>43</v>
      </c>
      <c r="B2662" t="s">
        <v>36</v>
      </c>
      <c r="C2662" t="s">
        <v>51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6.4732690000000002</v>
      </c>
      <c r="H2662">
        <v>6.4732690000000002</v>
      </c>
      <c r="I2662">
        <v>61.052300000000002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12331</v>
      </c>
      <c r="P2662" t="s">
        <v>60</v>
      </c>
      <c r="Q2662" t="s">
        <v>58</v>
      </c>
    </row>
    <row r="2663" spans="1:17" x14ac:dyDescent="0.25">
      <c r="A2663" t="s">
        <v>30</v>
      </c>
      <c r="B2663" t="s">
        <v>36</v>
      </c>
      <c r="C2663" t="s">
        <v>51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0.11079749999999999</v>
      </c>
      <c r="H2663">
        <v>0.1107976</v>
      </c>
      <c r="I2663">
        <v>61.079500000000003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23026</v>
      </c>
      <c r="P2663" t="s">
        <v>60</v>
      </c>
      <c r="Q2663" t="s">
        <v>58</v>
      </c>
    </row>
    <row r="2664" spans="1:17" x14ac:dyDescent="0.25">
      <c r="A2664" t="s">
        <v>28</v>
      </c>
      <c r="B2664" t="s">
        <v>36</v>
      </c>
      <c r="C2664" t="s">
        <v>51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0.47419529999999999</v>
      </c>
      <c r="H2664">
        <v>0.47419529999999999</v>
      </c>
      <c r="I2664">
        <v>61.079500000000003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23026</v>
      </c>
      <c r="P2664" t="s">
        <v>60</v>
      </c>
      <c r="Q2664" t="s">
        <v>58</v>
      </c>
    </row>
    <row r="2665" spans="1:17" x14ac:dyDescent="0.25">
      <c r="A2665" t="s">
        <v>29</v>
      </c>
      <c r="B2665" t="s">
        <v>36</v>
      </c>
      <c r="C2665" t="s">
        <v>51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0.39520850000000002</v>
      </c>
      <c r="H2665">
        <v>0.39520850000000002</v>
      </c>
      <c r="I2665">
        <v>61.079500000000003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23026</v>
      </c>
      <c r="P2665" t="s">
        <v>60</v>
      </c>
      <c r="Q2665" t="s">
        <v>58</v>
      </c>
    </row>
    <row r="2666" spans="1:17" x14ac:dyDescent="0.25">
      <c r="A2666" t="s">
        <v>43</v>
      </c>
      <c r="B2666" t="s">
        <v>36</v>
      </c>
      <c r="C2666" t="s">
        <v>51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10.91882</v>
      </c>
      <c r="H2666">
        <v>10.91882</v>
      </c>
      <c r="I2666">
        <v>61.079500000000003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23026</v>
      </c>
      <c r="P2666" t="s">
        <v>60</v>
      </c>
      <c r="Q2666" t="s">
        <v>58</v>
      </c>
    </row>
    <row r="2667" spans="1:17" x14ac:dyDescent="0.25">
      <c r="A2667" t="s">
        <v>30</v>
      </c>
      <c r="B2667" t="s">
        <v>36</v>
      </c>
      <c r="C2667" t="s">
        <v>52</v>
      </c>
      <c r="D2667" t="s">
        <v>59</v>
      </c>
      <c r="E2667">
        <v>8</v>
      </c>
      <c r="F2667" t="str">
        <f t="shared" si="41"/>
        <v>Average Per Ton1-in-2October Monthly System Peak Day100% Cycling8</v>
      </c>
      <c r="G2667">
        <v>0.11341759999999999</v>
      </c>
      <c r="H2667">
        <v>0.11341759999999999</v>
      </c>
      <c r="I2667">
        <v>60.706699999999998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10695</v>
      </c>
      <c r="P2667" t="s">
        <v>60</v>
      </c>
      <c r="Q2667" t="s">
        <v>58</v>
      </c>
    </row>
    <row r="2668" spans="1:17" x14ac:dyDescent="0.25">
      <c r="A2668" t="s">
        <v>28</v>
      </c>
      <c r="B2668" t="s">
        <v>36</v>
      </c>
      <c r="C2668" t="s">
        <v>52</v>
      </c>
      <c r="D2668" t="s">
        <v>59</v>
      </c>
      <c r="E2668">
        <v>8</v>
      </c>
      <c r="F2668" t="str">
        <f t="shared" si="41"/>
        <v>Average Per Premise1-in-2October Monthly System Peak Day100% Cycling8</v>
      </c>
      <c r="G2668">
        <v>0.50829639999999998</v>
      </c>
      <c r="H2668">
        <v>0.50829639999999998</v>
      </c>
      <c r="I2668">
        <v>60.706699999999998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10695</v>
      </c>
      <c r="P2668" t="s">
        <v>60</v>
      </c>
      <c r="Q2668" t="s">
        <v>58</v>
      </c>
    </row>
    <row r="2669" spans="1:17" x14ac:dyDescent="0.25">
      <c r="A2669" t="s">
        <v>29</v>
      </c>
      <c r="B2669" t="s">
        <v>36</v>
      </c>
      <c r="C2669" t="s">
        <v>52</v>
      </c>
      <c r="D2669" t="s">
        <v>59</v>
      </c>
      <c r="E2669">
        <v>8</v>
      </c>
      <c r="F2669" t="str">
        <f t="shared" si="41"/>
        <v>Average Per Device1-in-2October Monthly System Peak Day100% Cycling8</v>
      </c>
      <c r="G2669">
        <v>0.41167969999999998</v>
      </c>
      <c r="H2669">
        <v>0.41167969999999998</v>
      </c>
      <c r="I2669">
        <v>60.706699999999998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10695</v>
      </c>
      <c r="P2669" t="s">
        <v>60</v>
      </c>
      <c r="Q2669" t="s">
        <v>58</v>
      </c>
    </row>
    <row r="2670" spans="1:17" x14ac:dyDescent="0.25">
      <c r="A2670" t="s">
        <v>43</v>
      </c>
      <c r="B2670" t="s">
        <v>36</v>
      </c>
      <c r="C2670" t="s">
        <v>52</v>
      </c>
      <c r="D2670" t="s">
        <v>59</v>
      </c>
      <c r="E2670">
        <v>8</v>
      </c>
      <c r="F2670" t="str">
        <f t="shared" si="41"/>
        <v>Aggregate1-in-2October Monthly System Peak Day100% Cycling8</v>
      </c>
      <c r="G2670">
        <v>5.4362300000000001</v>
      </c>
      <c r="H2670">
        <v>5.4362300000000001</v>
      </c>
      <c r="I2670">
        <v>60.706699999999998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10695</v>
      </c>
      <c r="P2670" t="s">
        <v>60</v>
      </c>
      <c r="Q2670" t="s">
        <v>58</v>
      </c>
    </row>
    <row r="2671" spans="1:17" x14ac:dyDescent="0.25">
      <c r="A2671" t="s">
        <v>30</v>
      </c>
      <c r="B2671" t="s">
        <v>36</v>
      </c>
      <c r="C2671" t="s">
        <v>52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0.15217510000000001</v>
      </c>
      <c r="H2671">
        <v>0.15217510000000001</v>
      </c>
      <c r="I2671">
        <v>60.465600000000002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12331</v>
      </c>
      <c r="P2671" t="s">
        <v>60</v>
      </c>
      <c r="Q2671" t="s">
        <v>58</v>
      </c>
    </row>
    <row r="2672" spans="1:17" x14ac:dyDescent="0.25">
      <c r="A2672" t="s">
        <v>28</v>
      </c>
      <c r="B2672" t="s">
        <v>36</v>
      </c>
      <c r="C2672" t="s">
        <v>52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0.62464960000000003</v>
      </c>
      <c r="H2672">
        <v>0.62464969999999997</v>
      </c>
      <c r="I2672">
        <v>60.465600000000002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12331</v>
      </c>
      <c r="P2672" t="s">
        <v>60</v>
      </c>
      <c r="Q2672" t="s">
        <v>58</v>
      </c>
    </row>
    <row r="2673" spans="1:17" x14ac:dyDescent="0.25">
      <c r="A2673" t="s">
        <v>29</v>
      </c>
      <c r="B2673" t="s">
        <v>36</v>
      </c>
      <c r="C2673" t="s">
        <v>52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0.53404660000000004</v>
      </c>
      <c r="H2673">
        <v>0.53404660000000004</v>
      </c>
      <c r="I2673">
        <v>60.465600000000002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12331</v>
      </c>
      <c r="P2673" t="s">
        <v>60</v>
      </c>
      <c r="Q2673" t="s">
        <v>58</v>
      </c>
    </row>
    <row r="2674" spans="1:17" x14ac:dyDescent="0.25">
      <c r="A2674" t="s">
        <v>43</v>
      </c>
      <c r="B2674" t="s">
        <v>36</v>
      </c>
      <c r="C2674" t="s">
        <v>52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7.7025550000000003</v>
      </c>
      <c r="H2674">
        <v>7.7025550000000003</v>
      </c>
      <c r="I2674">
        <v>60.465600000000002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12331</v>
      </c>
      <c r="P2674" t="s">
        <v>60</v>
      </c>
      <c r="Q2674" t="s">
        <v>58</v>
      </c>
    </row>
    <row r="2675" spans="1:17" x14ac:dyDescent="0.25">
      <c r="A2675" t="s">
        <v>30</v>
      </c>
      <c r="B2675" t="s">
        <v>36</v>
      </c>
      <c r="C2675" t="s">
        <v>52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0.13417219999999999</v>
      </c>
      <c r="H2675">
        <v>0.13417219999999999</v>
      </c>
      <c r="I2675">
        <v>60.577599999999997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23026</v>
      </c>
      <c r="P2675" t="s">
        <v>60</v>
      </c>
      <c r="Q2675" t="s">
        <v>58</v>
      </c>
    </row>
    <row r="2676" spans="1:17" x14ac:dyDescent="0.25">
      <c r="A2676" t="s">
        <v>28</v>
      </c>
      <c r="B2676" t="s">
        <v>36</v>
      </c>
      <c r="C2676" t="s">
        <v>52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0.5742351</v>
      </c>
      <c r="H2676">
        <v>0.5742351</v>
      </c>
      <c r="I2676">
        <v>60.577599999999997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23026</v>
      </c>
      <c r="P2676" t="s">
        <v>60</v>
      </c>
      <c r="Q2676" t="s">
        <v>58</v>
      </c>
    </row>
    <row r="2677" spans="1:17" x14ac:dyDescent="0.25">
      <c r="A2677" t="s">
        <v>29</v>
      </c>
      <c r="B2677" t="s">
        <v>36</v>
      </c>
      <c r="C2677" t="s">
        <v>52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0.47858469999999997</v>
      </c>
      <c r="H2677">
        <v>0.47858469999999997</v>
      </c>
      <c r="I2677">
        <v>60.577599999999997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23026</v>
      </c>
      <c r="P2677" t="s">
        <v>60</v>
      </c>
      <c r="Q2677" t="s">
        <v>58</v>
      </c>
    </row>
    <row r="2678" spans="1:17" x14ac:dyDescent="0.25">
      <c r="A2678" t="s">
        <v>43</v>
      </c>
      <c r="B2678" t="s">
        <v>36</v>
      </c>
      <c r="C2678" t="s">
        <v>52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13.222340000000001</v>
      </c>
      <c r="H2678">
        <v>13.222340000000001</v>
      </c>
      <c r="I2678">
        <v>60.577599999999997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23026</v>
      </c>
      <c r="P2678" t="s">
        <v>60</v>
      </c>
      <c r="Q2678" t="s">
        <v>58</v>
      </c>
    </row>
    <row r="2679" spans="1:17" x14ac:dyDescent="0.25">
      <c r="A2679" t="s">
        <v>30</v>
      </c>
      <c r="B2679" t="s">
        <v>36</v>
      </c>
      <c r="C2679" t="s">
        <v>53</v>
      </c>
      <c r="D2679" t="s">
        <v>59</v>
      </c>
      <c r="E2679">
        <v>8</v>
      </c>
      <c r="F2679" t="str">
        <f t="shared" si="41"/>
        <v>Average Per Ton1-in-2September Monthly System Peak Day100% Cycling8</v>
      </c>
      <c r="G2679">
        <v>0.1815148</v>
      </c>
      <c r="H2679">
        <v>0.1815148</v>
      </c>
      <c r="I2679">
        <v>70.0565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10695</v>
      </c>
      <c r="P2679" t="s">
        <v>60</v>
      </c>
      <c r="Q2679" t="s">
        <v>58</v>
      </c>
    </row>
    <row r="2680" spans="1:17" x14ac:dyDescent="0.25">
      <c r="A2680" t="s">
        <v>28</v>
      </c>
      <c r="B2680" t="s">
        <v>36</v>
      </c>
      <c r="C2680" t="s">
        <v>53</v>
      </c>
      <c r="D2680" t="s">
        <v>59</v>
      </c>
      <c r="E2680">
        <v>8</v>
      </c>
      <c r="F2680" t="str">
        <f t="shared" si="41"/>
        <v>Average Per Premise1-in-2September Monthly System Peak Day100% Cycling8</v>
      </c>
      <c r="G2680">
        <v>0.81348310000000001</v>
      </c>
      <c r="H2680">
        <v>0.81348319999999996</v>
      </c>
      <c r="I2680">
        <v>70.0565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10695</v>
      </c>
      <c r="P2680" t="s">
        <v>60</v>
      </c>
      <c r="Q2680" t="s">
        <v>58</v>
      </c>
    </row>
    <row r="2681" spans="1:17" x14ac:dyDescent="0.25">
      <c r="A2681" t="s">
        <v>29</v>
      </c>
      <c r="B2681" t="s">
        <v>36</v>
      </c>
      <c r="C2681" t="s">
        <v>53</v>
      </c>
      <c r="D2681" t="s">
        <v>59</v>
      </c>
      <c r="E2681">
        <v>8</v>
      </c>
      <c r="F2681" t="str">
        <f t="shared" si="41"/>
        <v>Average Per Device1-in-2September Monthly System Peak Day100% Cycling8</v>
      </c>
      <c r="G2681">
        <v>0.65885660000000001</v>
      </c>
      <c r="H2681">
        <v>0.65885669999999996</v>
      </c>
      <c r="I2681">
        <v>70.0565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10695</v>
      </c>
      <c r="P2681" t="s">
        <v>60</v>
      </c>
      <c r="Q2681" t="s">
        <v>58</v>
      </c>
    </row>
    <row r="2682" spans="1:17" x14ac:dyDescent="0.25">
      <c r="A2682" t="s">
        <v>43</v>
      </c>
      <c r="B2682" t="s">
        <v>36</v>
      </c>
      <c r="C2682" t="s">
        <v>53</v>
      </c>
      <c r="D2682" t="s">
        <v>59</v>
      </c>
      <c r="E2682">
        <v>8</v>
      </c>
      <c r="F2682" t="str">
        <f t="shared" si="41"/>
        <v>Aggregate1-in-2September Monthly System Peak Day100% Cycling8</v>
      </c>
      <c r="G2682">
        <v>8.7002020000000009</v>
      </c>
      <c r="H2682">
        <v>8.7002020000000009</v>
      </c>
      <c r="I2682">
        <v>70.0565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10695</v>
      </c>
      <c r="P2682" t="s">
        <v>60</v>
      </c>
      <c r="Q2682" t="s">
        <v>58</v>
      </c>
    </row>
    <row r="2683" spans="1:17" x14ac:dyDescent="0.25">
      <c r="A2683" t="s">
        <v>30</v>
      </c>
      <c r="B2683" t="s">
        <v>36</v>
      </c>
      <c r="C2683" t="s">
        <v>53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0.23605680000000001</v>
      </c>
      <c r="H2683">
        <v>0.23605689999999999</v>
      </c>
      <c r="I2683">
        <v>70.026700000000005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12331</v>
      </c>
      <c r="P2683" t="s">
        <v>60</v>
      </c>
      <c r="Q2683" t="s">
        <v>58</v>
      </c>
    </row>
    <row r="2684" spans="1:17" x14ac:dyDescent="0.25">
      <c r="A2684" t="s">
        <v>28</v>
      </c>
      <c r="B2684" t="s">
        <v>36</v>
      </c>
      <c r="C2684" t="s">
        <v>53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0.96896839999999995</v>
      </c>
      <c r="H2684">
        <v>0.96896839999999995</v>
      </c>
      <c r="I2684">
        <v>70.026700000000005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12331</v>
      </c>
      <c r="P2684" t="s">
        <v>60</v>
      </c>
      <c r="Q2684" t="s">
        <v>58</v>
      </c>
    </row>
    <row r="2685" spans="1:17" x14ac:dyDescent="0.25">
      <c r="A2685" t="s">
        <v>29</v>
      </c>
      <c r="B2685" t="s">
        <v>36</v>
      </c>
      <c r="C2685" t="s">
        <v>53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0.82842320000000003</v>
      </c>
      <c r="H2685">
        <v>0.82842320000000003</v>
      </c>
      <c r="I2685">
        <v>70.026700000000005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12331</v>
      </c>
      <c r="P2685" t="s">
        <v>60</v>
      </c>
      <c r="Q2685" t="s">
        <v>58</v>
      </c>
    </row>
    <row r="2686" spans="1:17" x14ac:dyDescent="0.25">
      <c r="A2686" t="s">
        <v>43</v>
      </c>
      <c r="B2686" t="s">
        <v>36</v>
      </c>
      <c r="C2686" t="s">
        <v>53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11.94835</v>
      </c>
      <c r="H2686">
        <v>11.94835</v>
      </c>
      <c r="I2686">
        <v>70.026700000000005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12331</v>
      </c>
      <c r="P2686" t="s">
        <v>60</v>
      </c>
      <c r="Q2686" t="s">
        <v>58</v>
      </c>
    </row>
    <row r="2687" spans="1:17" x14ac:dyDescent="0.25">
      <c r="A2687" t="s">
        <v>30</v>
      </c>
      <c r="B2687" t="s">
        <v>36</v>
      </c>
      <c r="C2687" t="s">
        <v>53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0.21072199999999999</v>
      </c>
      <c r="H2687">
        <v>0.2107221</v>
      </c>
      <c r="I2687">
        <v>70.040499999999994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23026</v>
      </c>
      <c r="P2687" t="s">
        <v>60</v>
      </c>
      <c r="Q2687" t="s">
        <v>58</v>
      </c>
    </row>
    <row r="2688" spans="1:17" x14ac:dyDescent="0.25">
      <c r="A2688" t="s">
        <v>28</v>
      </c>
      <c r="B2688" t="s">
        <v>36</v>
      </c>
      <c r="C2688" t="s">
        <v>53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0.90185579999999999</v>
      </c>
      <c r="H2688">
        <v>0.90185579999999999</v>
      </c>
      <c r="I2688">
        <v>70.040499999999994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23026</v>
      </c>
      <c r="P2688" t="s">
        <v>60</v>
      </c>
      <c r="Q2688" t="s">
        <v>58</v>
      </c>
    </row>
    <row r="2689" spans="1:17" x14ac:dyDescent="0.25">
      <c r="A2689" t="s">
        <v>29</v>
      </c>
      <c r="B2689" t="s">
        <v>36</v>
      </c>
      <c r="C2689" t="s">
        <v>53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0.75163349999999995</v>
      </c>
      <c r="H2689">
        <v>0.75163349999999995</v>
      </c>
      <c r="I2689">
        <v>70.040499999999994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23026</v>
      </c>
      <c r="P2689" t="s">
        <v>60</v>
      </c>
      <c r="Q2689" t="s">
        <v>58</v>
      </c>
    </row>
    <row r="2690" spans="1:17" x14ac:dyDescent="0.25">
      <c r="A2690" t="s">
        <v>43</v>
      </c>
      <c r="B2690" t="s">
        <v>36</v>
      </c>
      <c r="C2690" t="s">
        <v>53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20.76613</v>
      </c>
      <c r="H2690">
        <v>20.76613</v>
      </c>
      <c r="I2690">
        <v>70.040499999999994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23026</v>
      </c>
      <c r="P2690" t="s">
        <v>60</v>
      </c>
      <c r="Q2690" t="s">
        <v>58</v>
      </c>
    </row>
    <row r="2691" spans="1:17" x14ac:dyDescent="0.25">
      <c r="A2691" t="s">
        <v>30</v>
      </c>
      <c r="B2691" t="s">
        <v>36</v>
      </c>
      <c r="C2691" t="s">
        <v>48</v>
      </c>
      <c r="D2691" t="s">
        <v>59</v>
      </c>
      <c r="E2691">
        <v>9</v>
      </c>
      <c r="F2691" t="str">
        <f t="shared" ref="F2691:F2754" si="42">CONCATENATE(A2691,B2691,C2691,D2691,E2691)</f>
        <v>Average Per Ton1-in-2August Monthly System Peak Day100% Cycling9</v>
      </c>
      <c r="G2691">
        <v>0.1888251</v>
      </c>
      <c r="H2691">
        <v>0.1888251</v>
      </c>
      <c r="I2691">
        <v>74.745800000000003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10695</v>
      </c>
      <c r="P2691" t="s">
        <v>60</v>
      </c>
      <c r="Q2691" t="s">
        <v>58</v>
      </c>
    </row>
    <row r="2692" spans="1:17" x14ac:dyDescent="0.25">
      <c r="A2692" t="s">
        <v>28</v>
      </c>
      <c r="B2692" t="s">
        <v>36</v>
      </c>
      <c r="C2692" t="s">
        <v>48</v>
      </c>
      <c r="D2692" t="s">
        <v>59</v>
      </c>
      <c r="E2692">
        <v>9</v>
      </c>
      <c r="F2692" t="str">
        <f t="shared" si="42"/>
        <v>Average Per Premise1-in-2August Monthly System Peak Day100% Cycling9</v>
      </c>
      <c r="G2692">
        <v>0.84624549999999998</v>
      </c>
      <c r="H2692">
        <v>0.84624549999999998</v>
      </c>
      <c r="I2692">
        <v>74.745800000000003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10695</v>
      </c>
      <c r="P2692" t="s">
        <v>60</v>
      </c>
      <c r="Q2692" t="s">
        <v>58</v>
      </c>
    </row>
    <row r="2693" spans="1:17" x14ac:dyDescent="0.25">
      <c r="A2693" t="s">
        <v>29</v>
      </c>
      <c r="B2693" t="s">
        <v>36</v>
      </c>
      <c r="C2693" t="s">
        <v>48</v>
      </c>
      <c r="D2693" t="s">
        <v>59</v>
      </c>
      <c r="E2693">
        <v>9</v>
      </c>
      <c r="F2693" t="str">
        <f t="shared" si="42"/>
        <v>Average Per Device1-in-2August Monthly System Peak Day100% Cycling9</v>
      </c>
      <c r="G2693">
        <v>0.68539159999999999</v>
      </c>
      <c r="H2693">
        <v>0.68539159999999999</v>
      </c>
      <c r="I2693">
        <v>74.745800000000003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10695</v>
      </c>
      <c r="P2693" t="s">
        <v>60</v>
      </c>
      <c r="Q2693" t="s">
        <v>58</v>
      </c>
    </row>
    <row r="2694" spans="1:17" x14ac:dyDescent="0.25">
      <c r="A2694" t="s">
        <v>43</v>
      </c>
      <c r="B2694" t="s">
        <v>36</v>
      </c>
      <c r="C2694" t="s">
        <v>48</v>
      </c>
      <c r="D2694" t="s">
        <v>59</v>
      </c>
      <c r="E2694">
        <v>9</v>
      </c>
      <c r="F2694" t="str">
        <f t="shared" si="42"/>
        <v>Aggregate1-in-2August Monthly System Peak Day100% Cycling9</v>
      </c>
      <c r="G2694">
        <v>9.0505960000000005</v>
      </c>
      <c r="H2694">
        <v>9.0505960000000005</v>
      </c>
      <c r="I2694">
        <v>74.745800000000003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10695</v>
      </c>
      <c r="P2694" t="s">
        <v>60</v>
      </c>
      <c r="Q2694" t="s">
        <v>58</v>
      </c>
    </row>
    <row r="2695" spans="1:17" x14ac:dyDescent="0.25">
      <c r="A2695" t="s">
        <v>30</v>
      </c>
      <c r="B2695" t="s">
        <v>36</v>
      </c>
      <c r="C2695" t="s">
        <v>48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0.2482171</v>
      </c>
      <c r="H2695">
        <v>0.2482171</v>
      </c>
      <c r="I2695">
        <v>75.012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12331</v>
      </c>
      <c r="P2695" t="s">
        <v>60</v>
      </c>
      <c r="Q2695" t="s">
        <v>58</v>
      </c>
    </row>
    <row r="2696" spans="1:17" x14ac:dyDescent="0.25">
      <c r="A2696" t="s">
        <v>28</v>
      </c>
      <c r="B2696" t="s">
        <v>36</v>
      </c>
      <c r="C2696" t="s">
        <v>48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1.0188839999999999</v>
      </c>
      <c r="H2696">
        <v>1.0188839999999999</v>
      </c>
      <c r="I2696">
        <v>75.012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12331</v>
      </c>
      <c r="P2696" t="s">
        <v>60</v>
      </c>
      <c r="Q2696" t="s">
        <v>58</v>
      </c>
    </row>
    <row r="2697" spans="1:17" x14ac:dyDescent="0.25">
      <c r="A2697" t="s">
        <v>29</v>
      </c>
      <c r="B2697" t="s">
        <v>36</v>
      </c>
      <c r="C2697" t="s">
        <v>48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0.8710985</v>
      </c>
      <c r="H2697">
        <v>0.87109859999999995</v>
      </c>
      <c r="I2697">
        <v>75.012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12331</v>
      </c>
      <c r="P2697" t="s">
        <v>60</v>
      </c>
      <c r="Q2697" t="s">
        <v>58</v>
      </c>
    </row>
    <row r="2698" spans="1:17" x14ac:dyDescent="0.25">
      <c r="A2698" t="s">
        <v>43</v>
      </c>
      <c r="B2698" t="s">
        <v>36</v>
      </c>
      <c r="C2698" t="s">
        <v>48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12.56385</v>
      </c>
      <c r="H2698">
        <v>12.56386</v>
      </c>
      <c r="I2698">
        <v>75.012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12331</v>
      </c>
      <c r="P2698" t="s">
        <v>60</v>
      </c>
      <c r="Q2698" t="s">
        <v>58</v>
      </c>
    </row>
    <row r="2699" spans="1:17" x14ac:dyDescent="0.25">
      <c r="A2699" t="s">
        <v>30</v>
      </c>
      <c r="B2699" t="s">
        <v>36</v>
      </c>
      <c r="C2699" t="s">
        <v>48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0.22062950000000001</v>
      </c>
      <c r="H2699">
        <v>0.22062950000000001</v>
      </c>
      <c r="I2699">
        <v>74.888400000000004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23026</v>
      </c>
      <c r="P2699" t="s">
        <v>60</v>
      </c>
      <c r="Q2699" t="s">
        <v>58</v>
      </c>
    </row>
    <row r="2700" spans="1:17" x14ac:dyDescent="0.25">
      <c r="A2700" t="s">
        <v>28</v>
      </c>
      <c r="B2700" t="s">
        <v>36</v>
      </c>
      <c r="C2700" t="s">
        <v>48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0.94425800000000004</v>
      </c>
      <c r="H2700">
        <v>0.94425809999999999</v>
      </c>
      <c r="I2700">
        <v>74.888400000000004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23026</v>
      </c>
      <c r="P2700" t="s">
        <v>60</v>
      </c>
      <c r="Q2700" t="s">
        <v>58</v>
      </c>
    </row>
    <row r="2701" spans="1:17" x14ac:dyDescent="0.25">
      <c r="A2701" t="s">
        <v>29</v>
      </c>
      <c r="B2701" t="s">
        <v>36</v>
      </c>
      <c r="C2701" t="s">
        <v>48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0.78697280000000003</v>
      </c>
      <c r="H2701">
        <v>0.78697289999999998</v>
      </c>
      <c r="I2701">
        <v>74.888400000000004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23026</v>
      </c>
      <c r="P2701" t="s">
        <v>60</v>
      </c>
      <c r="Q2701" t="s">
        <v>58</v>
      </c>
    </row>
    <row r="2702" spans="1:17" x14ac:dyDescent="0.25">
      <c r="A2702" t="s">
        <v>43</v>
      </c>
      <c r="B2702" t="s">
        <v>36</v>
      </c>
      <c r="C2702" t="s">
        <v>48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21.74249</v>
      </c>
      <c r="H2702">
        <v>21.74249</v>
      </c>
      <c r="I2702">
        <v>74.888400000000004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23026</v>
      </c>
      <c r="P2702" t="s">
        <v>60</v>
      </c>
      <c r="Q2702" t="s">
        <v>58</v>
      </c>
    </row>
    <row r="2703" spans="1:17" x14ac:dyDescent="0.25">
      <c r="A2703" t="s">
        <v>30</v>
      </c>
      <c r="B2703" t="s">
        <v>36</v>
      </c>
      <c r="C2703" t="s">
        <v>37</v>
      </c>
      <c r="D2703" t="s">
        <v>59</v>
      </c>
      <c r="E2703">
        <v>9</v>
      </c>
      <c r="F2703" t="str">
        <f t="shared" si="42"/>
        <v>Average Per Ton1-in-2August Typical Event Day100% Cycling9</v>
      </c>
      <c r="G2703">
        <v>0.16554579999999999</v>
      </c>
      <c r="H2703">
        <v>0.16554579999999999</v>
      </c>
      <c r="I2703">
        <v>71.852999999999994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10695</v>
      </c>
      <c r="P2703" t="s">
        <v>60</v>
      </c>
      <c r="Q2703" t="s">
        <v>58</v>
      </c>
    </row>
    <row r="2704" spans="1:17" x14ac:dyDescent="0.25">
      <c r="A2704" t="s">
        <v>28</v>
      </c>
      <c r="B2704" t="s">
        <v>36</v>
      </c>
      <c r="C2704" t="s">
        <v>37</v>
      </c>
      <c r="D2704" t="s">
        <v>59</v>
      </c>
      <c r="E2704">
        <v>9</v>
      </c>
      <c r="F2704" t="str">
        <f t="shared" si="42"/>
        <v>Average Per Premise1-in-2August Typical Event Day100% Cycling9</v>
      </c>
      <c r="G2704">
        <v>0.74191589999999996</v>
      </c>
      <c r="H2704">
        <v>0.74191589999999996</v>
      </c>
      <c r="I2704">
        <v>71.852999999999994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10695</v>
      </c>
      <c r="P2704" t="s">
        <v>60</v>
      </c>
      <c r="Q2704" t="s">
        <v>58</v>
      </c>
    </row>
    <row r="2705" spans="1:17" x14ac:dyDescent="0.25">
      <c r="A2705" t="s">
        <v>29</v>
      </c>
      <c r="B2705" t="s">
        <v>36</v>
      </c>
      <c r="C2705" t="s">
        <v>37</v>
      </c>
      <c r="D2705" t="s">
        <v>59</v>
      </c>
      <c r="E2705">
        <v>9</v>
      </c>
      <c r="F2705" t="str">
        <f t="shared" si="42"/>
        <v>Average Per Device1-in-2August Typical Event Day100% Cycling9</v>
      </c>
      <c r="G2705">
        <v>0.60089289999999995</v>
      </c>
      <c r="H2705">
        <v>0.60089289999999995</v>
      </c>
      <c r="I2705">
        <v>71.852999999999994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10695</v>
      </c>
      <c r="P2705" t="s">
        <v>60</v>
      </c>
      <c r="Q2705" t="s">
        <v>58</v>
      </c>
    </row>
    <row r="2706" spans="1:17" x14ac:dyDescent="0.25">
      <c r="A2706" t="s">
        <v>43</v>
      </c>
      <c r="B2706" t="s">
        <v>36</v>
      </c>
      <c r="C2706" t="s">
        <v>37</v>
      </c>
      <c r="D2706" t="s">
        <v>59</v>
      </c>
      <c r="E2706">
        <v>9</v>
      </c>
      <c r="F2706" t="str">
        <f t="shared" si="42"/>
        <v>Aggregate1-in-2August Typical Event Day100% Cycling9</v>
      </c>
      <c r="G2706">
        <v>7.9347909999999997</v>
      </c>
      <c r="H2706">
        <v>7.9347909999999997</v>
      </c>
      <c r="I2706">
        <v>71.852999999999994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10695</v>
      </c>
      <c r="P2706" t="s">
        <v>60</v>
      </c>
      <c r="Q2706" t="s">
        <v>58</v>
      </c>
    </row>
    <row r="2707" spans="1:17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0.219948</v>
      </c>
      <c r="H2707">
        <v>0.219948</v>
      </c>
      <c r="I2707">
        <v>72.128600000000006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12331</v>
      </c>
      <c r="P2707" t="s">
        <v>60</v>
      </c>
      <c r="Q2707" t="s">
        <v>58</v>
      </c>
    </row>
    <row r="2708" spans="1:17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0.9028446</v>
      </c>
      <c r="H2708">
        <v>0.9028446</v>
      </c>
      <c r="I2708">
        <v>72.128600000000006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12331</v>
      </c>
      <c r="P2708" t="s">
        <v>60</v>
      </c>
      <c r="Q2708" t="s">
        <v>58</v>
      </c>
    </row>
    <row r="2709" spans="1:17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0.77189050000000003</v>
      </c>
      <c r="H2709">
        <v>0.77189050000000003</v>
      </c>
      <c r="I2709">
        <v>72.128600000000006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12331</v>
      </c>
      <c r="P2709" t="s">
        <v>60</v>
      </c>
      <c r="Q2709" t="s">
        <v>58</v>
      </c>
    </row>
    <row r="2710" spans="1:17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11.13298</v>
      </c>
      <c r="H2710">
        <v>11.13298</v>
      </c>
      <c r="I2710">
        <v>72.128600000000006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12331</v>
      </c>
      <c r="P2710" t="s">
        <v>60</v>
      </c>
      <c r="Q2710" t="s">
        <v>58</v>
      </c>
    </row>
    <row r="2711" spans="1:17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0.1946782</v>
      </c>
      <c r="H2711">
        <v>0.1946782</v>
      </c>
      <c r="I2711">
        <v>72.000600000000006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23026</v>
      </c>
      <c r="P2711" t="s">
        <v>60</v>
      </c>
      <c r="Q2711" t="s">
        <v>58</v>
      </c>
    </row>
    <row r="2712" spans="1:17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0.8331906</v>
      </c>
      <c r="H2712">
        <v>0.8331906</v>
      </c>
      <c r="I2712">
        <v>72.000600000000006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23026</v>
      </c>
      <c r="P2712" t="s">
        <v>60</v>
      </c>
      <c r="Q2712" t="s">
        <v>58</v>
      </c>
    </row>
    <row r="2713" spans="1:17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0.69440590000000002</v>
      </c>
      <c r="H2713">
        <v>0.69440590000000002</v>
      </c>
      <c r="I2713">
        <v>72.000600000000006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23026</v>
      </c>
      <c r="P2713" t="s">
        <v>60</v>
      </c>
      <c r="Q2713" t="s">
        <v>58</v>
      </c>
    </row>
    <row r="2714" spans="1:17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19.18505</v>
      </c>
      <c r="H2714">
        <v>19.18505</v>
      </c>
      <c r="I2714">
        <v>72.000600000000006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23026</v>
      </c>
      <c r="P2714" t="s">
        <v>60</v>
      </c>
      <c r="Q2714" t="s">
        <v>58</v>
      </c>
    </row>
    <row r="2715" spans="1:17" x14ac:dyDescent="0.25">
      <c r="A2715" t="s">
        <v>30</v>
      </c>
      <c r="B2715" t="s">
        <v>36</v>
      </c>
      <c r="C2715" t="s">
        <v>49</v>
      </c>
      <c r="D2715" t="s">
        <v>59</v>
      </c>
      <c r="E2715">
        <v>9</v>
      </c>
      <c r="F2715" t="str">
        <f t="shared" si="42"/>
        <v>Average Per Ton1-in-2July Monthly System Peak Day100% Cycling9</v>
      </c>
      <c r="G2715">
        <v>0.1503391</v>
      </c>
      <c r="H2715">
        <v>0.1503391</v>
      </c>
      <c r="I2715">
        <v>71.129400000000004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10695</v>
      </c>
      <c r="P2715" t="s">
        <v>60</v>
      </c>
      <c r="Q2715" t="s">
        <v>58</v>
      </c>
    </row>
    <row r="2716" spans="1:17" x14ac:dyDescent="0.25">
      <c r="A2716" t="s">
        <v>28</v>
      </c>
      <c r="B2716" t="s">
        <v>36</v>
      </c>
      <c r="C2716" t="s">
        <v>49</v>
      </c>
      <c r="D2716" t="s">
        <v>59</v>
      </c>
      <c r="E2716">
        <v>9</v>
      </c>
      <c r="F2716" t="str">
        <f t="shared" si="42"/>
        <v>Average Per Premise1-in-2July Monthly System Peak Day100% Cycling9</v>
      </c>
      <c r="G2716">
        <v>0.67376530000000001</v>
      </c>
      <c r="H2716">
        <v>0.67376530000000001</v>
      </c>
      <c r="I2716">
        <v>71.129400000000004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10695</v>
      </c>
      <c r="P2716" t="s">
        <v>60</v>
      </c>
      <c r="Q2716" t="s">
        <v>58</v>
      </c>
    </row>
    <row r="2717" spans="1:17" x14ac:dyDescent="0.25">
      <c r="A2717" t="s">
        <v>29</v>
      </c>
      <c r="B2717" t="s">
        <v>36</v>
      </c>
      <c r="C2717" t="s">
        <v>49</v>
      </c>
      <c r="D2717" t="s">
        <v>59</v>
      </c>
      <c r="E2717">
        <v>9</v>
      </c>
      <c r="F2717" t="str">
        <f t="shared" si="42"/>
        <v>Average Per Device1-in-2July Monthly System Peak Day100% Cycling9</v>
      </c>
      <c r="G2717">
        <v>0.54569630000000002</v>
      </c>
      <c r="H2717">
        <v>0.54569630000000002</v>
      </c>
      <c r="I2717">
        <v>71.129400000000004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10695</v>
      </c>
      <c r="P2717" t="s">
        <v>60</v>
      </c>
      <c r="Q2717" t="s">
        <v>58</v>
      </c>
    </row>
    <row r="2718" spans="1:17" x14ac:dyDescent="0.25">
      <c r="A2718" t="s">
        <v>43</v>
      </c>
      <c r="B2718" t="s">
        <v>36</v>
      </c>
      <c r="C2718" t="s">
        <v>49</v>
      </c>
      <c r="D2718" t="s">
        <v>59</v>
      </c>
      <c r="E2718">
        <v>9</v>
      </c>
      <c r="F2718" t="str">
        <f t="shared" si="42"/>
        <v>Aggregate1-in-2July Monthly System Peak Day100% Cycling9</v>
      </c>
      <c r="G2718">
        <v>7.2059199999999999</v>
      </c>
      <c r="H2718">
        <v>7.2059199999999999</v>
      </c>
      <c r="I2718">
        <v>71.129400000000004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10695</v>
      </c>
      <c r="P2718" t="s">
        <v>60</v>
      </c>
      <c r="Q2718" t="s">
        <v>58</v>
      </c>
    </row>
    <row r="2719" spans="1:17" x14ac:dyDescent="0.25">
      <c r="A2719" t="s">
        <v>30</v>
      </c>
      <c r="B2719" t="s">
        <v>36</v>
      </c>
      <c r="C2719" t="s">
        <v>49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0.20074620000000001</v>
      </c>
      <c r="H2719">
        <v>0.20074620000000001</v>
      </c>
      <c r="I2719">
        <v>71.456999999999994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12331</v>
      </c>
      <c r="P2719" t="s">
        <v>60</v>
      </c>
      <c r="Q2719" t="s">
        <v>58</v>
      </c>
    </row>
    <row r="2720" spans="1:17" x14ac:dyDescent="0.25">
      <c r="A2720" t="s">
        <v>28</v>
      </c>
      <c r="B2720" t="s">
        <v>36</v>
      </c>
      <c r="C2720" t="s">
        <v>49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0.8240248</v>
      </c>
      <c r="H2720">
        <v>0.8240248</v>
      </c>
      <c r="I2720">
        <v>71.456999999999994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12331</v>
      </c>
      <c r="P2720" t="s">
        <v>60</v>
      </c>
      <c r="Q2720" t="s">
        <v>58</v>
      </c>
    </row>
    <row r="2721" spans="1:17" x14ac:dyDescent="0.25">
      <c r="A2721" t="s">
        <v>29</v>
      </c>
      <c r="B2721" t="s">
        <v>36</v>
      </c>
      <c r="C2721" t="s">
        <v>49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0.7045032</v>
      </c>
      <c r="H2721">
        <v>0.7045032</v>
      </c>
      <c r="I2721">
        <v>71.456999999999994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12331</v>
      </c>
      <c r="P2721" t="s">
        <v>60</v>
      </c>
      <c r="Q2721" t="s">
        <v>58</v>
      </c>
    </row>
    <row r="2722" spans="1:17" x14ac:dyDescent="0.25">
      <c r="A2722" t="s">
        <v>43</v>
      </c>
      <c r="B2722" t="s">
        <v>36</v>
      </c>
      <c r="C2722" t="s">
        <v>49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10.161049999999999</v>
      </c>
      <c r="H2722">
        <v>10.161049999999999</v>
      </c>
      <c r="I2722">
        <v>71.456999999999994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12331</v>
      </c>
      <c r="P2722" t="s">
        <v>60</v>
      </c>
      <c r="Q2722" t="s">
        <v>58</v>
      </c>
    </row>
    <row r="2723" spans="1:17" x14ac:dyDescent="0.25">
      <c r="A2723" t="s">
        <v>30</v>
      </c>
      <c r="B2723" t="s">
        <v>36</v>
      </c>
      <c r="C2723" t="s">
        <v>49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0.17733209999999999</v>
      </c>
      <c r="H2723">
        <v>0.17733209999999999</v>
      </c>
      <c r="I2723">
        <v>71.3048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23026</v>
      </c>
      <c r="P2723" t="s">
        <v>60</v>
      </c>
      <c r="Q2723" t="s">
        <v>58</v>
      </c>
    </row>
    <row r="2724" spans="1:17" x14ac:dyDescent="0.25">
      <c r="A2724" t="s">
        <v>28</v>
      </c>
      <c r="B2724" t="s">
        <v>36</v>
      </c>
      <c r="C2724" t="s">
        <v>49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0.75895230000000002</v>
      </c>
      <c r="H2724">
        <v>0.75895230000000002</v>
      </c>
      <c r="I2724">
        <v>71.3048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23026</v>
      </c>
      <c r="P2724" t="s">
        <v>60</v>
      </c>
      <c r="Q2724" t="s">
        <v>58</v>
      </c>
    </row>
    <row r="2725" spans="1:17" x14ac:dyDescent="0.25">
      <c r="A2725" t="s">
        <v>29</v>
      </c>
      <c r="B2725" t="s">
        <v>36</v>
      </c>
      <c r="C2725" t="s">
        <v>49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0.63253349999999997</v>
      </c>
      <c r="H2725">
        <v>0.63253349999999997</v>
      </c>
      <c r="I2725">
        <v>71.3048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23026</v>
      </c>
      <c r="P2725" t="s">
        <v>60</v>
      </c>
      <c r="Q2725" t="s">
        <v>58</v>
      </c>
    </row>
    <row r="2726" spans="1:17" x14ac:dyDescent="0.25">
      <c r="A2726" t="s">
        <v>43</v>
      </c>
      <c r="B2726" t="s">
        <v>36</v>
      </c>
      <c r="C2726" t="s">
        <v>49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17.475639999999999</v>
      </c>
      <c r="H2726">
        <v>17.475639999999999</v>
      </c>
      <c r="I2726">
        <v>71.3048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23026</v>
      </c>
      <c r="P2726" t="s">
        <v>60</v>
      </c>
      <c r="Q2726" t="s">
        <v>58</v>
      </c>
    </row>
    <row r="2727" spans="1:17" x14ac:dyDescent="0.25">
      <c r="A2727" t="s">
        <v>30</v>
      </c>
      <c r="B2727" t="s">
        <v>36</v>
      </c>
      <c r="C2727" t="s">
        <v>50</v>
      </c>
      <c r="D2727" t="s">
        <v>59</v>
      </c>
      <c r="E2727">
        <v>9</v>
      </c>
      <c r="F2727" t="str">
        <f t="shared" si="42"/>
        <v>Average Per Ton1-in-2June Monthly System Peak Day100% Cycling9</v>
      </c>
      <c r="G2727">
        <v>0.12865299999999999</v>
      </c>
      <c r="H2727">
        <v>0.12865299999999999</v>
      </c>
      <c r="I2727">
        <v>68.126000000000005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10695</v>
      </c>
      <c r="P2727" t="s">
        <v>60</v>
      </c>
      <c r="Q2727" t="s">
        <v>58</v>
      </c>
    </row>
    <row r="2728" spans="1:17" x14ac:dyDescent="0.25">
      <c r="A2728" t="s">
        <v>28</v>
      </c>
      <c r="B2728" t="s">
        <v>36</v>
      </c>
      <c r="C2728" t="s">
        <v>50</v>
      </c>
      <c r="D2728" t="s">
        <v>59</v>
      </c>
      <c r="E2728">
        <v>9</v>
      </c>
      <c r="F2728" t="str">
        <f t="shared" si="42"/>
        <v>Average Per Premise1-in-2June Monthly System Peak Day100% Cycling9</v>
      </c>
      <c r="G2728">
        <v>0.57657590000000003</v>
      </c>
      <c r="H2728">
        <v>0.57657590000000003</v>
      </c>
      <c r="I2728">
        <v>68.126000000000005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10695</v>
      </c>
      <c r="P2728" t="s">
        <v>60</v>
      </c>
      <c r="Q2728" t="s">
        <v>58</v>
      </c>
    </row>
    <row r="2729" spans="1:17" x14ac:dyDescent="0.25">
      <c r="A2729" t="s">
        <v>29</v>
      </c>
      <c r="B2729" t="s">
        <v>36</v>
      </c>
      <c r="C2729" t="s">
        <v>50</v>
      </c>
      <c r="D2729" t="s">
        <v>59</v>
      </c>
      <c r="E2729">
        <v>9</v>
      </c>
      <c r="F2729" t="str">
        <f t="shared" si="42"/>
        <v>Average Per Device1-in-2June Monthly System Peak Day100% Cycling9</v>
      </c>
      <c r="G2729">
        <v>0.46698060000000002</v>
      </c>
      <c r="H2729">
        <v>0.46698060000000002</v>
      </c>
      <c r="I2729">
        <v>68.126000000000005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10695</v>
      </c>
      <c r="P2729" t="s">
        <v>60</v>
      </c>
      <c r="Q2729" t="s">
        <v>58</v>
      </c>
    </row>
    <row r="2730" spans="1:17" x14ac:dyDescent="0.25">
      <c r="A2730" t="s">
        <v>43</v>
      </c>
      <c r="B2730" t="s">
        <v>36</v>
      </c>
      <c r="C2730" t="s">
        <v>50</v>
      </c>
      <c r="D2730" t="s">
        <v>59</v>
      </c>
      <c r="E2730">
        <v>9</v>
      </c>
      <c r="F2730" t="str">
        <f t="shared" si="42"/>
        <v>Aggregate1-in-2June Monthly System Peak Day100% Cycling9</v>
      </c>
      <c r="G2730">
        <v>6.1664789999999998</v>
      </c>
      <c r="H2730">
        <v>6.1664789999999998</v>
      </c>
      <c r="I2730">
        <v>68.126000000000005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10695</v>
      </c>
      <c r="P2730" t="s">
        <v>60</v>
      </c>
      <c r="Q2730" t="s">
        <v>58</v>
      </c>
    </row>
    <row r="2731" spans="1:17" x14ac:dyDescent="0.25">
      <c r="A2731" t="s">
        <v>30</v>
      </c>
      <c r="B2731" t="s">
        <v>36</v>
      </c>
      <c r="C2731" t="s">
        <v>50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0.17503679999999999</v>
      </c>
      <c r="H2731">
        <v>0.17503679999999999</v>
      </c>
      <c r="I2731">
        <v>68.455399999999997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12331</v>
      </c>
      <c r="P2731" t="s">
        <v>60</v>
      </c>
      <c r="Q2731" t="s">
        <v>58</v>
      </c>
    </row>
    <row r="2732" spans="1:17" x14ac:dyDescent="0.25">
      <c r="A2732" t="s">
        <v>28</v>
      </c>
      <c r="B2732" t="s">
        <v>36</v>
      </c>
      <c r="C2732" t="s">
        <v>50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0.71849269999999998</v>
      </c>
      <c r="H2732">
        <v>0.71849269999999998</v>
      </c>
      <c r="I2732">
        <v>68.455399999999997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12331</v>
      </c>
      <c r="P2732" t="s">
        <v>60</v>
      </c>
      <c r="Q2732" t="s">
        <v>58</v>
      </c>
    </row>
    <row r="2733" spans="1:17" x14ac:dyDescent="0.25">
      <c r="A2733" t="s">
        <v>29</v>
      </c>
      <c r="B2733" t="s">
        <v>36</v>
      </c>
      <c r="C2733" t="s">
        <v>50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0.61427810000000005</v>
      </c>
      <c r="H2733">
        <v>0.61427810000000005</v>
      </c>
      <c r="I2733">
        <v>68.455399999999997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12331</v>
      </c>
      <c r="P2733" t="s">
        <v>60</v>
      </c>
      <c r="Q2733" t="s">
        <v>58</v>
      </c>
    </row>
    <row r="2734" spans="1:17" x14ac:dyDescent="0.25">
      <c r="A2734" t="s">
        <v>43</v>
      </c>
      <c r="B2734" t="s">
        <v>36</v>
      </c>
      <c r="C2734" t="s">
        <v>50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8.8597330000000003</v>
      </c>
      <c r="H2734">
        <v>8.8597330000000003</v>
      </c>
      <c r="I2734">
        <v>68.455399999999997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12331</v>
      </c>
      <c r="P2734" t="s">
        <v>60</v>
      </c>
      <c r="Q2734" t="s">
        <v>58</v>
      </c>
    </row>
    <row r="2735" spans="1:17" x14ac:dyDescent="0.25">
      <c r="A2735" t="s">
        <v>30</v>
      </c>
      <c r="B2735" t="s">
        <v>36</v>
      </c>
      <c r="C2735" t="s">
        <v>50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0.1534915</v>
      </c>
      <c r="H2735">
        <v>0.1534915</v>
      </c>
      <c r="I2735">
        <v>68.302400000000006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23026</v>
      </c>
      <c r="P2735" t="s">
        <v>60</v>
      </c>
      <c r="Q2735" t="s">
        <v>58</v>
      </c>
    </row>
    <row r="2736" spans="1:17" x14ac:dyDescent="0.25">
      <c r="A2736" t="s">
        <v>28</v>
      </c>
      <c r="B2736" t="s">
        <v>36</v>
      </c>
      <c r="C2736" t="s">
        <v>50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0.65691849999999996</v>
      </c>
      <c r="H2736">
        <v>0.65691849999999996</v>
      </c>
      <c r="I2736">
        <v>68.302400000000006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23026</v>
      </c>
      <c r="P2736" t="s">
        <v>60</v>
      </c>
      <c r="Q2736" t="s">
        <v>58</v>
      </c>
    </row>
    <row r="2737" spans="1:17" x14ac:dyDescent="0.25">
      <c r="A2737" t="s">
        <v>29</v>
      </c>
      <c r="B2737" t="s">
        <v>36</v>
      </c>
      <c r="C2737" t="s">
        <v>50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0.54749550000000002</v>
      </c>
      <c r="H2737">
        <v>0.54749550000000002</v>
      </c>
      <c r="I2737">
        <v>68.302400000000006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23026</v>
      </c>
      <c r="P2737" t="s">
        <v>60</v>
      </c>
      <c r="Q2737" t="s">
        <v>58</v>
      </c>
    </row>
    <row r="2738" spans="1:17" x14ac:dyDescent="0.25">
      <c r="A2738" t="s">
        <v>43</v>
      </c>
      <c r="B2738" t="s">
        <v>36</v>
      </c>
      <c r="C2738" t="s">
        <v>50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15.12621</v>
      </c>
      <c r="H2738">
        <v>15.12621</v>
      </c>
      <c r="I2738">
        <v>68.302400000000006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23026</v>
      </c>
      <c r="P2738" t="s">
        <v>60</v>
      </c>
      <c r="Q2738" t="s">
        <v>58</v>
      </c>
    </row>
    <row r="2739" spans="1:17" x14ac:dyDescent="0.25">
      <c r="A2739" t="s">
        <v>30</v>
      </c>
      <c r="B2739" t="s">
        <v>36</v>
      </c>
      <c r="C2739" t="s">
        <v>51</v>
      </c>
      <c r="D2739" t="s">
        <v>59</v>
      </c>
      <c r="E2739">
        <v>9</v>
      </c>
      <c r="F2739" t="str">
        <f t="shared" si="42"/>
        <v>Average Per Ton1-in-2May Monthly System Peak Day100% Cycling9</v>
      </c>
      <c r="G2739">
        <v>9.7543299999999999E-2</v>
      </c>
      <c r="H2739">
        <v>9.7543299999999999E-2</v>
      </c>
      <c r="I2739">
        <v>63.855499999999999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10695</v>
      </c>
      <c r="P2739" t="s">
        <v>60</v>
      </c>
      <c r="Q2739" t="s">
        <v>58</v>
      </c>
    </row>
    <row r="2740" spans="1:17" x14ac:dyDescent="0.25">
      <c r="A2740" t="s">
        <v>28</v>
      </c>
      <c r="B2740" t="s">
        <v>36</v>
      </c>
      <c r="C2740" t="s">
        <v>51</v>
      </c>
      <c r="D2740" t="s">
        <v>59</v>
      </c>
      <c r="E2740">
        <v>9</v>
      </c>
      <c r="F2740" t="str">
        <f t="shared" si="42"/>
        <v>Average Per Premise1-in-2May Monthly System Peak Day100% Cycling9</v>
      </c>
      <c r="G2740">
        <v>0.43715359999999998</v>
      </c>
      <c r="H2740">
        <v>0.43715359999999998</v>
      </c>
      <c r="I2740">
        <v>63.855499999999999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10695</v>
      </c>
      <c r="P2740" t="s">
        <v>60</v>
      </c>
      <c r="Q2740" t="s">
        <v>58</v>
      </c>
    </row>
    <row r="2741" spans="1:17" x14ac:dyDescent="0.25">
      <c r="A2741" t="s">
        <v>29</v>
      </c>
      <c r="B2741" t="s">
        <v>36</v>
      </c>
      <c r="C2741" t="s">
        <v>51</v>
      </c>
      <c r="D2741" t="s">
        <v>59</v>
      </c>
      <c r="E2741">
        <v>9</v>
      </c>
      <c r="F2741" t="str">
        <f t="shared" si="42"/>
        <v>Average Per Device1-in-2May Monthly System Peak Day100% Cycling9</v>
      </c>
      <c r="G2741">
        <v>0.35405969999999998</v>
      </c>
      <c r="H2741">
        <v>0.35405969999999998</v>
      </c>
      <c r="I2741">
        <v>63.855499999999999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10695</v>
      </c>
      <c r="P2741" t="s">
        <v>60</v>
      </c>
      <c r="Q2741" t="s">
        <v>58</v>
      </c>
    </row>
    <row r="2742" spans="1:17" x14ac:dyDescent="0.25">
      <c r="A2742" t="s">
        <v>43</v>
      </c>
      <c r="B2742" t="s">
        <v>36</v>
      </c>
      <c r="C2742" t="s">
        <v>51</v>
      </c>
      <c r="D2742" t="s">
        <v>59</v>
      </c>
      <c r="E2742">
        <v>9</v>
      </c>
      <c r="F2742" t="str">
        <f t="shared" si="42"/>
        <v>Aggregate1-in-2May Monthly System Peak Day100% Cycling9</v>
      </c>
      <c r="G2742">
        <v>4.6753580000000001</v>
      </c>
      <c r="H2742">
        <v>4.6753580000000001</v>
      </c>
      <c r="I2742">
        <v>63.855499999999999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10695</v>
      </c>
      <c r="P2742" t="s">
        <v>60</v>
      </c>
      <c r="Q2742" t="s">
        <v>58</v>
      </c>
    </row>
    <row r="2743" spans="1:17" x14ac:dyDescent="0.25">
      <c r="A2743" t="s">
        <v>30</v>
      </c>
      <c r="B2743" t="s">
        <v>36</v>
      </c>
      <c r="C2743" t="s">
        <v>51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0.1385807</v>
      </c>
      <c r="H2743">
        <v>0.1385807</v>
      </c>
      <c r="I2743">
        <v>64.063800000000001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12331</v>
      </c>
      <c r="P2743" t="s">
        <v>60</v>
      </c>
      <c r="Q2743" t="s">
        <v>58</v>
      </c>
    </row>
    <row r="2744" spans="1:17" x14ac:dyDescent="0.25">
      <c r="A2744" t="s">
        <v>28</v>
      </c>
      <c r="B2744" t="s">
        <v>36</v>
      </c>
      <c r="C2744" t="s">
        <v>51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0.5688474</v>
      </c>
      <c r="H2744">
        <v>0.5688474</v>
      </c>
      <c r="I2744">
        <v>64.063800000000001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12331</v>
      </c>
      <c r="P2744" t="s">
        <v>60</v>
      </c>
      <c r="Q2744" t="s">
        <v>58</v>
      </c>
    </row>
    <row r="2745" spans="1:17" x14ac:dyDescent="0.25">
      <c r="A2745" t="s">
        <v>29</v>
      </c>
      <c r="B2745" t="s">
        <v>36</v>
      </c>
      <c r="C2745" t="s">
        <v>51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0.4863383</v>
      </c>
      <c r="H2745">
        <v>0.4863383</v>
      </c>
      <c r="I2745">
        <v>64.063800000000001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12331</v>
      </c>
      <c r="P2745" t="s">
        <v>60</v>
      </c>
      <c r="Q2745" t="s">
        <v>58</v>
      </c>
    </row>
    <row r="2746" spans="1:17" x14ac:dyDescent="0.25">
      <c r="A2746" t="s">
        <v>43</v>
      </c>
      <c r="B2746" t="s">
        <v>36</v>
      </c>
      <c r="C2746" t="s">
        <v>51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7.0144570000000002</v>
      </c>
      <c r="H2746">
        <v>7.0144570000000002</v>
      </c>
      <c r="I2746">
        <v>64.063800000000001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12331</v>
      </c>
      <c r="P2746" t="s">
        <v>60</v>
      </c>
      <c r="Q2746" t="s">
        <v>58</v>
      </c>
    </row>
    <row r="2747" spans="1:17" x14ac:dyDescent="0.25">
      <c r="A2747" t="s">
        <v>30</v>
      </c>
      <c r="B2747" t="s">
        <v>36</v>
      </c>
      <c r="C2747" t="s">
        <v>51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0.11951879999999999</v>
      </c>
      <c r="H2747">
        <v>0.11951879999999999</v>
      </c>
      <c r="I2747">
        <v>63.966999999999999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23026</v>
      </c>
      <c r="P2747" t="s">
        <v>60</v>
      </c>
      <c r="Q2747" t="s">
        <v>58</v>
      </c>
    </row>
    <row r="2748" spans="1:17" x14ac:dyDescent="0.25">
      <c r="A2748" t="s">
        <v>28</v>
      </c>
      <c r="B2748" t="s">
        <v>36</v>
      </c>
      <c r="C2748" t="s">
        <v>51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0.511521</v>
      </c>
      <c r="H2748">
        <v>0.511521</v>
      </c>
      <c r="I2748">
        <v>63.966999999999999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23026</v>
      </c>
      <c r="P2748" t="s">
        <v>60</v>
      </c>
      <c r="Q2748" t="s">
        <v>58</v>
      </c>
    </row>
    <row r="2749" spans="1:17" x14ac:dyDescent="0.25">
      <c r="A2749" t="s">
        <v>29</v>
      </c>
      <c r="B2749" t="s">
        <v>36</v>
      </c>
      <c r="C2749" t="s">
        <v>51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0.4263169</v>
      </c>
      <c r="H2749">
        <v>0.4263169</v>
      </c>
      <c r="I2749">
        <v>63.966999999999999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23026</v>
      </c>
      <c r="P2749" t="s">
        <v>60</v>
      </c>
      <c r="Q2749" t="s">
        <v>58</v>
      </c>
    </row>
    <row r="2750" spans="1:17" x14ac:dyDescent="0.25">
      <c r="A2750" t="s">
        <v>43</v>
      </c>
      <c r="B2750" t="s">
        <v>36</v>
      </c>
      <c r="C2750" t="s">
        <v>51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11.778280000000001</v>
      </c>
      <c r="H2750">
        <v>11.778280000000001</v>
      </c>
      <c r="I2750">
        <v>63.966999999999999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23026</v>
      </c>
      <c r="P2750" t="s">
        <v>60</v>
      </c>
      <c r="Q2750" t="s">
        <v>58</v>
      </c>
    </row>
    <row r="2751" spans="1:17" x14ac:dyDescent="0.25">
      <c r="A2751" t="s">
        <v>30</v>
      </c>
      <c r="B2751" t="s">
        <v>36</v>
      </c>
      <c r="C2751" t="s">
        <v>52</v>
      </c>
      <c r="D2751" t="s">
        <v>59</v>
      </c>
      <c r="E2751">
        <v>9</v>
      </c>
      <c r="F2751" t="str">
        <f t="shared" si="42"/>
        <v>Average Per Ton1-in-2October Monthly System Peak Day100% Cycling9</v>
      </c>
      <c r="G2751">
        <v>0.1214475</v>
      </c>
      <c r="H2751">
        <v>0.1214475</v>
      </c>
      <c r="I2751">
        <v>63.557699999999997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10695</v>
      </c>
      <c r="P2751" t="s">
        <v>60</v>
      </c>
      <c r="Q2751" t="s">
        <v>58</v>
      </c>
    </row>
    <row r="2752" spans="1:17" x14ac:dyDescent="0.25">
      <c r="A2752" t="s">
        <v>28</v>
      </c>
      <c r="B2752" t="s">
        <v>36</v>
      </c>
      <c r="C2752" t="s">
        <v>52</v>
      </c>
      <c r="D2752" t="s">
        <v>59</v>
      </c>
      <c r="E2752">
        <v>9</v>
      </c>
      <c r="F2752" t="str">
        <f t="shared" si="42"/>
        <v>Average Per Premise1-in-2October Monthly System Peak Day100% Cycling9</v>
      </c>
      <c r="G2752">
        <v>0.54428350000000003</v>
      </c>
      <c r="H2752">
        <v>0.54428350000000003</v>
      </c>
      <c r="I2752">
        <v>63.557699999999997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10695</v>
      </c>
      <c r="P2752" t="s">
        <v>60</v>
      </c>
      <c r="Q2752" t="s">
        <v>58</v>
      </c>
    </row>
    <row r="2753" spans="1:17" x14ac:dyDescent="0.25">
      <c r="A2753" t="s">
        <v>29</v>
      </c>
      <c r="B2753" t="s">
        <v>36</v>
      </c>
      <c r="C2753" t="s">
        <v>52</v>
      </c>
      <c r="D2753" t="s">
        <v>59</v>
      </c>
      <c r="E2753">
        <v>9</v>
      </c>
      <c r="F2753" t="str">
        <f t="shared" si="42"/>
        <v>Average Per Device1-in-2October Monthly System Peak Day100% Cycling9</v>
      </c>
      <c r="G2753">
        <v>0.4408263</v>
      </c>
      <c r="H2753">
        <v>0.4408263</v>
      </c>
      <c r="I2753">
        <v>63.557699999999997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10695</v>
      </c>
      <c r="P2753" t="s">
        <v>60</v>
      </c>
      <c r="Q2753" t="s">
        <v>58</v>
      </c>
    </row>
    <row r="2754" spans="1:17" x14ac:dyDescent="0.25">
      <c r="A2754" t="s">
        <v>43</v>
      </c>
      <c r="B2754" t="s">
        <v>36</v>
      </c>
      <c r="C2754" t="s">
        <v>52</v>
      </c>
      <c r="D2754" t="s">
        <v>59</v>
      </c>
      <c r="E2754">
        <v>9</v>
      </c>
      <c r="F2754" t="str">
        <f t="shared" si="42"/>
        <v>Aggregate1-in-2October Monthly System Peak Day100% Cycling9</v>
      </c>
      <c r="G2754">
        <v>5.8211120000000003</v>
      </c>
      <c r="H2754">
        <v>5.8211120000000003</v>
      </c>
      <c r="I2754">
        <v>63.557699999999997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10695</v>
      </c>
      <c r="P2754" t="s">
        <v>60</v>
      </c>
      <c r="Q2754" t="s">
        <v>58</v>
      </c>
    </row>
    <row r="2755" spans="1:17" x14ac:dyDescent="0.25">
      <c r="A2755" t="s">
        <v>30</v>
      </c>
      <c r="B2755" t="s">
        <v>36</v>
      </c>
      <c r="C2755" t="s">
        <v>52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0.1648974</v>
      </c>
      <c r="H2755">
        <v>0.1648974</v>
      </c>
      <c r="I2755">
        <v>63.527200000000001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12331</v>
      </c>
      <c r="P2755" t="s">
        <v>60</v>
      </c>
      <c r="Q2755" t="s">
        <v>58</v>
      </c>
    </row>
    <row r="2756" spans="1:17" x14ac:dyDescent="0.25">
      <c r="A2756" t="s">
        <v>28</v>
      </c>
      <c r="B2756" t="s">
        <v>36</v>
      </c>
      <c r="C2756" t="s">
        <v>52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0.67687260000000005</v>
      </c>
      <c r="H2756">
        <v>0.67687260000000005</v>
      </c>
      <c r="I2756">
        <v>63.527200000000001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12331</v>
      </c>
      <c r="P2756" t="s">
        <v>60</v>
      </c>
      <c r="Q2756" t="s">
        <v>58</v>
      </c>
    </row>
    <row r="2757" spans="1:17" x14ac:dyDescent="0.25">
      <c r="A2757" t="s">
        <v>29</v>
      </c>
      <c r="B2757" t="s">
        <v>36</v>
      </c>
      <c r="C2757" t="s">
        <v>52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0.57869479999999995</v>
      </c>
      <c r="H2757">
        <v>0.57869479999999995</v>
      </c>
      <c r="I2757">
        <v>63.527200000000001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12331</v>
      </c>
      <c r="P2757" t="s">
        <v>60</v>
      </c>
      <c r="Q2757" t="s">
        <v>58</v>
      </c>
    </row>
    <row r="2758" spans="1:17" x14ac:dyDescent="0.25">
      <c r="A2758" t="s">
        <v>43</v>
      </c>
      <c r="B2758" t="s">
        <v>36</v>
      </c>
      <c r="C2758" t="s">
        <v>52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8.3465150000000001</v>
      </c>
      <c r="H2758">
        <v>8.3465150000000001</v>
      </c>
      <c r="I2758">
        <v>63.527200000000001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12331</v>
      </c>
      <c r="P2758" t="s">
        <v>60</v>
      </c>
      <c r="Q2758" t="s">
        <v>58</v>
      </c>
    </row>
    <row r="2759" spans="1:17" x14ac:dyDescent="0.25">
      <c r="A2759" t="s">
        <v>30</v>
      </c>
      <c r="B2759" t="s">
        <v>36</v>
      </c>
      <c r="C2759" t="s">
        <v>52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0.14471490000000001</v>
      </c>
      <c r="H2759">
        <v>0.14471490000000001</v>
      </c>
      <c r="I2759">
        <v>63.541400000000003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23026</v>
      </c>
      <c r="P2759" t="s">
        <v>60</v>
      </c>
      <c r="Q2759" t="s">
        <v>58</v>
      </c>
    </row>
    <row r="2760" spans="1:17" x14ac:dyDescent="0.25">
      <c r="A2760" t="s">
        <v>28</v>
      </c>
      <c r="B2760" t="s">
        <v>36</v>
      </c>
      <c r="C2760" t="s">
        <v>52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0.61935620000000002</v>
      </c>
      <c r="H2760">
        <v>0.61935620000000002</v>
      </c>
      <c r="I2760">
        <v>63.541400000000003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23026</v>
      </c>
      <c r="P2760" t="s">
        <v>60</v>
      </c>
      <c r="Q2760" t="s">
        <v>58</v>
      </c>
    </row>
    <row r="2761" spans="1:17" x14ac:dyDescent="0.25">
      <c r="A2761" t="s">
        <v>29</v>
      </c>
      <c r="B2761" t="s">
        <v>36</v>
      </c>
      <c r="C2761" t="s">
        <v>52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0.51618989999999998</v>
      </c>
      <c r="H2761">
        <v>0.51618989999999998</v>
      </c>
      <c r="I2761">
        <v>63.541400000000003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23026</v>
      </c>
      <c r="P2761" t="s">
        <v>60</v>
      </c>
      <c r="Q2761" t="s">
        <v>58</v>
      </c>
    </row>
    <row r="2762" spans="1:17" x14ac:dyDescent="0.25">
      <c r="A2762" t="s">
        <v>43</v>
      </c>
      <c r="B2762" t="s">
        <v>36</v>
      </c>
      <c r="C2762" t="s">
        <v>52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14.2613</v>
      </c>
      <c r="H2762">
        <v>14.2613</v>
      </c>
      <c r="I2762">
        <v>63.541400000000003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23026</v>
      </c>
      <c r="P2762" t="s">
        <v>60</v>
      </c>
      <c r="Q2762" t="s">
        <v>58</v>
      </c>
    </row>
    <row r="2763" spans="1:17" x14ac:dyDescent="0.25">
      <c r="A2763" t="s">
        <v>30</v>
      </c>
      <c r="B2763" t="s">
        <v>36</v>
      </c>
      <c r="C2763" t="s">
        <v>53</v>
      </c>
      <c r="D2763" t="s">
        <v>59</v>
      </c>
      <c r="E2763">
        <v>9</v>
      </c>
      <c r="F2763" t="str">
        <f t="shared" si="43"/>
        <v>Average Per Ton1-in-2September Monthly System Peak Day100% Cycling9</v>
      </c>
      <c r="G2763">
        <v>0.19436590000000001</v>
      </c>
      <c r="H2763">
        <v>0.19436590000000001</v>
      </c>
      <c r="I2763">
        <v>73.410899999999998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10695</v>
      </c>
      <c r="P2763" t="s">
        <v>60</v>
      </c>
      <c r="Q2763" t="s">
        <v>58</v>
      </c>
    </row>
    <row r="2764" spans="1:17" x14ac:dyDescent="0.25">
      <c r="A2764" t="s">
        <v>28</v>
      </c>
      <c r="B2764" t="s">
        <v>36</v>
      </c>
      <c r="C2764" t="s">
        <v>53</v>
      </c>
      <c r="D2764" t="s">
        <v>59</v>
      </c>
      <c r="E2764">
        <v>9</v>
      </c>
      <c r="F2764" t="str">
        <f t="shared" si="43"/>
        <v>Average Per Premise1-in-2September Monthly System Peak Day100% Cycling9</v>
      </c>
      <c r="G2764">
        <v>0.8710772</v>
      </c>
      <c r="H2764">
        <v>0.87107730000000005</v>
      </c>
      <c r="I2764">
        <v>73.410899999999998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10695</v>
      </c>
      <c r="P2764" t="s">
        <v>60</v>
      </c>
      <c r="Q2764" t="s">
        <v>58</v>
      </c>
    </row>
    <row r="2765" spans="1:17" x14ac:dyDescent="0.25">
      <c r="A2765" t="s">
        <v>29</v>
      </c>
      <c r="B2765" t="s">
        <v>36</v>
      </c>
      <c r="C2765" t="s">
        <v>53</v>
      </c>
      <c r="D2765" t="s">
        <v>59</v>
      </c>
      <c r="E2765">
        <v>9</v>
      </c>
      <c r="F2765" t="str">
        <f t="shared" si="43"/>
        <v>Average Per Device1-in-2September Monthly System Peak Day100% Cycling9</v>
      </c>
      <c r="G2765">
        <v>0.70550330000000006</v>
      </c>
      <c r="H2765">
        <v>0.70550330000000006</v>
      </c>
      <c r="I2765">
        <v>73.410899999999998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10695</v>
      </c>
      <c r="P2765" t="s">
        <v>60</v>
      </c>
      <c r="Q2765" t="s">
        <v>58</v>
      </c>
    </row>
    <row r="2766" spans="1:17" x14ac:dyDescent="0.25">
      <c r="A2766" t="s">
        <v>43</v>
      </c>
      <c r="B2766" t="s">
        <v>36</v>
      </c>
      <c r="C2766" t="s">
        <v>53</v>
      </c>
      <c r="D2766" t="s">
        <v>59</v>
      </c>
      <c r="E2766">
        <v>9</v>
      </c>
      <c r="F2766" t="str">
        <f t="shared" si="43"/>
        <v>Aggregate1-in-2September Monthly System Peak Day100% Cycling9</v>
      </c>
      <c r="G2766">
        <v>9.3161710000000006</v>
      </c>
      <c r="H2766">
        <v>9.3161710000000006</v>
      </c>
      <c r="I2766">
        <v>73.410899999999998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10695</v>
      </c>
      <c r="P2766" t="s">
        <v>60</v>
      </c>
      <c r="Q2766" t="s">
        <v>58</v>
      </c>
    </row>
    <row r="2767" spans="1:17" x14ac:dyDescent="0.25">
      <c r="A2767" t="s">
        <v>30</v>
      </c>
      <c r="B2767" t="s">
        <v>36</v>
      </c>
      <c r="C2767" t="s">
        <v>53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0.25579200000000002</v>
      </c>
      <c r="H2767">
        <v>0.25579200000000002</v>
      </c>
      <c r="I2767">
        <v>73.5899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12331</v>
      </c>
      <c r="P2767" t="s">
        <v>60</v>
      </c>
      <c r="Q2767" t="s">
        <v>58</v>
      </c>
    </row>
    <row r="2768" spans="1:17" x14ac:dyDescent="0.25">
      <c r="A2768" t="s">
        <v>28</v>
      </c>
      <c r="B2768" t="s">
        <v>36</v>
      </c>
      <c r="C2768" t="s">
        <v>53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1.0499769999999999</v>
      </c>
      <c r="H2768">
        <v>1.0499780000000001</v>
      </c>
      <c r="I2768">
        <v>73.5899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12331</v>
      </c>
      <c r="P2768" t="s">
        <v>60</v>
      </c>
      <c r="Q2768" t="s">
        <v>58</v>
      </c>
    </row>
    <row r="2769" spans="1:17" x14ac:dyDescent="0.25">
      <c r="A2769" t="s">
        <v>29</v>
      </c>
      <c r="B2769" t="s">
        <v>36</v>
      </c>
      <c r="C2769" t="s">
        <v>53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0.89768230000000004</v>
      </c>
      <c r="H2769">
        <v>0.89768230000000004</v>
      </c>
      <c r="I2769">
        <v>73.5899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12331</v>
      </c>
      <c r="P2769" t="s">
        <v>60</v>
      </c>
      <c r="Q2769" t="s">
        <v>58</v>
      </c>
    </row>
    <row r="2770" spans="1:17" x14ac:dyDescent="0.25">
      <c r="A2770" t="s">
        <v>43</v>
      </c>
      <c r="B2770" t="s">
        <v>36</v>
      </c>
      <c r="C2770" t="s">
        <v>53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12.94727</v>
      </c>
      <c r="H2770">
        <v>12.94727</v>
      </c>
      <c r="I2770">
        <v>73.5899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12331</v>
      </c>
      <c r="P2770" t="s">
        <v>60</v>
      </c>
      <c r="Q2770" t="s">
        <v>58</v>
      </c>
    </row>
    <row r="2771" spans="1:17" x14ac:dyDescent="0.25">
      <c r="A2771" t="s">
        <v>30</v>
      </c>
      <c r="B2771" t="s">
        <v>36</v>
      </c>
      <c r="C2771" t="s">
        <v>53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0.22725960000000001</v>
      </c>
      <c r="H2771">
        <v>0.22725960000000001</v>
      </c>
      <c r="I2771">
        <v>73.506699999999995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23026</v>
      </c>
      <c r="P2771" t="s">
        <v>60</v>
      </c>
      <c r="Q2771" t="s">
        <v>58</v>
      </c>
    </row>
    <row r="2772" spans="1:17" x14ac:dyDescent="0.25">
      <c r="A2772" t="s">
        <v>28</v>
      </c>
      <c r="B2772" t="s">
        <v>36</v>
      </c>
      <c r="C2772" t="s">
        <v>53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0.97263370000000005</v>
      </c>
      <c r="H2772">
        <v>0.97263379999999999</v>
      </c>
      <c r="I2772">
        <v>73.506699999999995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23026</v>
      </c>
      <c r="P2772" t="s">
        <v>60</v>
      </c>
      <c r="Q2772" t="s">
        <v>58</v>
      </c>
    </row>
    <row r="2773" spans="1:17" x14ac:dyDescent="0.25">
      <c r="A2773" t="s">
        <v>29</v>
      </c>
      <c r="B2773" t="s">
        <v>36</v>
      </c>
      <c r="C2773" t="s">
        <v>53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0.81062199999999995</v>
      </c>
      <c r="H2773">
        <v>0.81062199999999995</v>
      </c>
      <c r="I2773">
        <v>73.506699999999995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23026</v>
      </c>
      <c r="P2773" t="s">
        <v>60</v>
      </c>
      <c r="Q2773" t="s">
        <v>58</v>
      </c>
    </row>
    <row r="2774" spans="1:17" x14ac:dyDescent="0.25">
      <c r="A2774" t="s">
        <v>43</v>
      </c>
      <c r="B2774" t="s">
        <v>36</v>
      </c>
      <c r="C2774" t="s">
        <v>53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22.395859999999999</v>
      </c>
      <c r="H2774">
        <v>22.395859999999999</v>
      </c>
      <c r="I2774">
        <v>73.506699999999995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23026</v>
      </c>
      <c r="P2774" t="s">
        <v>60</v>
      </c>
      <c r="Q2774" t="s">
        <v>58</v>
      </c>
    </row>
    <row r="2775" spans="1:17" x14ac:dyDescent="0.25">
      <c r="A2775" t="s">
        <v>30</v>
      </c>
      <c r="B2775" t="s">
        <v>36</v>
      </c>
      <c r="C2775" t="s">
        <v>48</v>
      </c>
      <c r="D2775" t="s">
        <v>59</v>
      </c>
      <c r="E2775">
        <v>10</v>
      </c>
      <c r="F2775" t="str">
        <f t="shared" si="43"/>
        <v>Average Per Ton1-in-2August Monthly System Peak Day100% Cycling10</v>
      </c>
      <c r="G2775">
        <v>0.2064742</v>
      </c>
      <c r="H2775">
        <v>0.2064742</v>
      </c>
      <c r="I2775">
        <v>80.392300000000006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10695</v>
      </c>
      <c r="P2775" t="s">
        <v>60</v>
      </c>
      <c r="Q2775" t="s">
        <v>58</v>
      </c>
    </row>
    <row r="2776" spans="1:17" x14ac:dyDescent="0.25">
      <c r="A2776" t="s">
        <v>28</v>
      </c>
      <c r="B2776" t="s">
        <v>36</v>
      </c>
      <c r="C2776" t="s">
        <v>48</v>
      </c>
      <c r="D2776" t="s">
        <v>59</v>
      </c>
      <c r="E2776">
        <v>10</v>
      </c>
      <c r="F2776" t="str">
        <f t="shared" si="43"/>
        <v>Average Per Premise1-in-2August Monthly System Peak Day100% Cycling10</v>
      </c>
      <c r="G2776">
        <v>0.92534240000000001</v>
      </c>
      <c r="H2776">
        <v>0.92534240000000001</v>
      </c>
      <c r="I2776">
        <v>80.392300000000006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10695</v>
      </c>
      <c r="P2776" t="s">
        <v>60</v>
      </c>
      <c r="Q2776" t="s">
        <v>58</v>
      </c>
    </row>
    <row r="2777" spans="1:17" x14ac:dyDescent="0.25">
      <c r="A2777" t="s">
        <v>29</v>
      </c>
      <c r="B2777" t="s">
        <v>36</v>
      </c>
      <c r="C2777" t="s">
        <v>48</v>
      </c>
      <c r="D2777" t="s">
        <v>59</v>
      </c>
      <c r="E2777">
        <v>10</v>
      </c>
      <c r="F2777" t="str">
        <f t="shared" si="43"/>
        <v>Average Per Device1-in-2August Monthly System Peak Day100% Cycling10</v>
      </c>
      <c r="G2777">
        <v>0.7494537</v>
      </c>
      <c r="H2777">
        <v>0.7494537</v>
      </c>
      <c r="I2777">
        <v>80.392300000000006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10695</v>
      </c>
      <c r="P2777" t="s">
        <v>60</v>
      </c>
      <c r="Q2777" t="s">
        <v>58</v>
      </c>
    </row>
    <row r="2778" spans="1:17" x14ac:dyDescent="0.25">
      <c r="A2778" t="s">
        <v>43</v>
      </c>
      <c r="B2778" t="s">
        <v>36</v>
      </c>
      <c r="C2778" t="s">
        <v>48</v>
      </c>
      <c r="D2778" t="s">
        <v>59</v>
      </c>
      <c r="E2778">
        <v>10</v>
      </c>
      <c r="F2778" t="str">
        <f t="shared" si="43"/>
        <v>Aggregate1-in-2August Monthly System Peak Day100% Cycling10</v>
      </c>
      <c r="G2778">
        <v>9.8965359999999993</v>
      </c>
      <c r="H2778">
        <v>9.8965359999999993</v>
      </c>
      <c r="I2778">
        <v>80.392300000000006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10695</v>
      </c>
      <c r="P2778" t="s">
        <v>60</v>
      </c>
      <c r="Q2778" t="s">
        <v>58</v>
      </c>
    </row>
    <row r="2779" spans="1:17" x14ac:dyDescent="0.25">
      <c r="A2779" t="s">
        <v>30</v>
      </c>
      <c r="B2779" t="s">
        <v>36</v>
      </c>
      <c r="C2779" t="s">
        <v>48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0.27825490000000003</v>
      </c>
      <c r="H2779">
        <v>0.27825490000000003</v>
      </c>
      <c r="I2779">
        <v>81.109099999999998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12331</v>
      </c>
      <c r="P2779" t="s">
        <v>60</v>
      </c>
      <c r="Q2779" t="s">
        <v>58</v>
      </c>
    </row>
    <row r="2780" spans="1:17" x14ac:dyDescent="0.25">
      <c r="A2780" t="s">
        <v>28</v>
      </c>
      <c r="B2780" t="s">
        <v>36</v>
      </c>
      <c r="C2780" t="s">
        <v>48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1.1421829999999999</v>
      </c>
      <c r="H2780">
        <v>1.1421829999999999</v>
      </c>
      <c r="I2780">
        <v>81.109099999999998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12331</v>
      </c>
      <c r="P2780" t="s">
        <v>60</v>
      </c>
      <c r="Q2780" t="s">
        <v>58</v>
      </c>
    </row>
    <row r="2781" spans="1:17" x14ac:dyDescent="0.25">
      <c r="A2781" t="s">
        <v>29</v>
      </c>
      <c r="B2781" t="s">
        <v>36</v>
      </c>
      <c r="C2781" t="s">
        <v>48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0.97651390000000005</v>
      </c>
      <c r="H2781">
        <v>0.97651390000000005</v>
      </c>
      <c r="I2781">
        <v>81.109099999999998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12331</v>
      </c>
      <c r="P2781" t="s">
        <v>60</v>
      </c>
      <c r="Q2781" t="s">
        <v>58</v>
      </c>
    </row>
    <row r="2782" spans="1:17" x14ac:dyDescent="0.25">
      <c r="A2782" t="s">
        <v>43</v>
      </c>
      <c r="B2782" t="s">
        <v>36</v>
      </c>
      <c r="C2782" t="s">
        <v>48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14.08426</v>
      </c>
      <c r="H2782">
        <v>14.08426</v>
      </c>
      <c r="I2782">
        <v>81.109099999999998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12331</v>
      </c>
      <c r="P2782" t="s">
        <v>60</v>
      </c>
      <c r="Q2782" t="s">
        <v>58</v>
      </c>
    </row>
    <row r="2783" spans="1:17" x14ac:dyDescent="0.25">
      <c r="A2783" t="s">
        <v>30</v>
      </c>
      <c r="B2783" t="s">
        <v>36</v>
      </c>
      <c r="C2783" t="s">
        <v>48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0.24491280000000001</v>
      </c>
      <c r="H2783">
        <v>0.24491280000000001</v>
      </c>
      <c r="I2783">
        <v>80.776200000000003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23026</v>
      </c>
      <c r="P2783" t="s">
        <v>60</v>
      </c>
      <c r="Q2783" t="s">
        <v>58</v>
      </c>
    </row>
    <row r="2784" spans="1:17" x14ac:dyDescent="0.25">
      <c r="A2784" t="s">
        <v>28</v>
      </c>
      <c r="B2784" t="s">
        <v>36</v>
      </c>
      <c r="C2784" t="s">
        <v>48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1.0481860000000001</v>
      </c>
      <c r="H2784">
        <v>1.0481860000000001</v>
      </c>
      <c r="I2784">
        <v>80.776200000000003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23026</v>
      </c>
      <c r="P2784" t="s">
        <v>60</v>
      </c>
      <c r="Q2784" t="s">
        <v>58</v>
      </c>
    </row>
    <row r="2785" spans="1:17" x14ac:dyDescent="0.25">
      <c r="A2785" t="s">
        <v>29</v>
      </c>
      <c r="B2785" t="s">
        <v>36</v>
      </c>
      <c r="C2785" t="s">
        <v>48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0.87358979999999997</v>
      </c>
      <c r="H2785">
        <v>0.87358979999999997</v>
      </c>
      <c r="I2785">
        <v>80.776200000000003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23026</v>
      </c>
      <c r="P2785" t="s">
        <v>60</v>
      </c>
      <c r="Q2785" t="s">
        <v>58</v>
      </c>
    </row>
    <row r="2786" spans="1:17" x14ac:dyDescent="0.25">
      <c r="A2786" t="s">
        <v>43</v>
      </c>
      <c r="B2786" t="s">
        <v>36</v>
      </c>
      <c r="C2786" t="s">
        <v>48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24.135539999999999</v>
      </c>
      <c r="H2786">
        <v>24.135539999999999</v>
      </c>
      <c r="I2786">
        <v>80.776200000000003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23026</v>
      </c>
      <c r="P2786" t="s">
        <v>60</v>
      </c>
      <c r="Q2786" t="s">
        <v>58</v>
      </c>
    </row>
    <row r="2787" spans="1:17" x14ac:dyDescent="0.25">
      <c r="A2787" t="s">
        <v>30</v>
      </c>
      <c r="B2787" t="s">
        <v>36</v>
      </c>
      <c r="C2787" t="s">
        <v>37</v>
      </c>
      <c r="D2787" t="s">
        <v>59</v>
      </c>
      <c r="E2787">
        <v>10</v>
      </c>
      <c r="F2787" t="str">
        <f t="shared" si="43"/>
        <v>Average Per Ton1-in-2August Typical Event Day100% Cycling10</v>
      </c>
      <c r="G2787">
        <v>0.18101900000000001</v>
      </c>
      <c r="H2787">
        <v>0.18101900000000001</v>
      </c>
      <c r="I2787">
        <v>75.982600000000005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10695</v>
      </c>
      <c r="P2787" t="s">
        <v>60</v>
      </c>
      <c r="Q2787" t="s">
        <v>58</v>
      </c>
    </row>
    <row r="2788" spans="1:17" x14ac:dyDescent="0.25">
      <c r="A2788" t="s">
        <v>28</v>
      </c>
      <c r="B2788" t="s">
        <v>36</v>
      </c>
      <c r="C2788" t="s">
        <v>37</v>
      </c>
      <c r="D2788" t="s">
        <v>59</v>
      </c>
      <c r="E2788">
        <v>10</v>
      </c>
      <c r="F2788" t="str">
        <f t="shared" si="43"/>
        <v>Average Per Premise1-in-2August Typical Event Day100% Cycling10</v>
      </c>
      <c r="G2788">
        <v>0.81126129999999996</v>
      </c>
      <c r="H2788">
        <v>0.81126129999999996</v>
      </c>
      <c r="I2788">
        <v>75.982600000000005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10695</v>
      </c>
      <c r="P2788" t="s">
        <v>60</v>
      </c>
      <c r="Q2788" t="s">
        <v>58</v>
      </c>
    </row>
    <row r="2789" spans="1:17" x14ac:dyDescent="0.25">
      <c r="A2789" t="s">
        <v>29</v>
      </c>
      <c r="B2789" t="s">
        <v>36</v>
      </c>
      <c r="C2789" t="s">
        <v>37</v>
      </c>
      <c r="D2789" t="s">
        <v>59</v>
      </c>
      <c r="E2789">
        <v>10</v>
      </c>
      <c r="F2789" t="str">
        <f t="shared" si="43"/>
        <v>Average Per Device1-in-2August Typical Event Day100% Cycling10</v>
      </c>
      <c r="G2789">
        <v>0.65705709999999995</v>
      </c>
      <c r="H2789">
        <v>0.65705709999999995</v>
      </c>
      <c r="I2789">
        <v>75.982600000000005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10695</v>
      </c>
      <c r="P2789" t="s">
        <v>60</v>
      </c>
      <c r="Q2789" t="s">
        <v>58</v>
      </c>
    </row>
    <row r="2790" spans="1:17" x14ac:dyDescent="0.25">
      <c r="A2790" t="s">
        <v>43</v>
      </c>
      <c r="B2790" t="s">
        <v>36</v>
      </c>
      <c r="C2790" t="s">
        <v>37</v>
      </c>
      <c r="D2790" t="s">
        <v>59</v>
      </c>
      <c r="E2790">
        <v>10</v>
      </c>
      <c r="F2790" t="str">
        <f t="shared" si="43"/>
        <v>Aggregate1-in-2August Typical Event Day100% Cycling10</v>
      </c>
      <c r="G2790">
        <v>8.6764399999999995</v>
      </c>
      <c r="H2790">
        <v>8.6764399999999995</v>
      </c>
      <c r="I2790">
        <v>75.982600000000005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10695</v>
      </c>
      <c r="P2790" t="s">
        <v>60</v>
      </c>
      <c r="Q2790" t="s">
        <v>58</v>
      </c>
    </row>
    <row r="2791" spans="1:17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0.2465649</v>
      </c>
      <c r="H2791">
        <v>0.2465649</v>
      </c>
      <c r="I2791">
        <v>76.5197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12331</v>
      </c>
      <c r="P2791" t="s">
        <v>60</v>
      </c>
      <c r="Q2791" t="s">
        <v>58</v>
      </c>
    </row>
    <row r="2792" spans="1:17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1.0121020000000001</v>
      </c>
      <c r="H2792">
        <v>1.0121020000000001</v>
      </c>
      <c r="I2792">
        <v>76.5197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12331</v>
      </c>
      <c r="P2792" t="s">
        <v>60</v>
      </c>
      <c r="Q2792" t="s">
        <v>58</v>
      </c>
    </row>
    <row r="2793" spans="1:17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0.86530030000000002</v>
      </c>
      <c r="H2793">
        <v>0.86530030000000002</v>
      </c>
      <c r="I2793">
        <v>76.5197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12331</v>
      </c>
      <c r="P2793" t="s">
        <v>60</v>
      </c>
      <c r="Q2793" t="s">
        <v>58</v>
      </c>
    </row>
    <row r="2794" spans="1:17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12.480230000000001</v>
      </c>
      <c r="H2794">
        <v>12.480230000000001</v>
      </c>
      <c r="I2794">
        <v>76.5197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12331</v>
      </c>
      <c r="P2794" t="s">
        <v>60</v>
      </c>
      <c r="Q2794" t="s">
        <v>58</v>
      </c>
    </row>
    <row r="2795" spans="1:17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0.2161188</v>
      </c>
      <c r="H2795">
        <v>0.2161188</v>
      </c>
      <c r="I2795">
        <v>76.270200000000003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23026</v>
      </c>
      <c r="P2795" t="s">
        <v>60</v>
      </c>
      <c r="Q2795" t="s">
        <v>58</v>
      </c>
    </row>
    <row r="2796" spans="1:17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0.92495300000000003</v>
      </c>
      <c r="H2796">
        <v>0.92495300000000003</v>
      </c>
      <c r="I2796">
        <v>76.270200000000003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23026</v>
      </c>
      <c r="P2796" t="s">
        <v>60</v>
      </c>
      <c r="Q2796" t="s">
        <v>58</v>
      </c>
    </row>
    <row r="2797" spans="1:17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0.7708834</v>
      </c>
      <c r="H2797">
        <v>0.7708834</v>
      </c>
      <c r="I2797">
        <v>76.270200000000003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23026</v>
      </c>
      <c r="P2797" t="s">
        <v>60</v>
      </c>
      <c r="Q2797" t="s">
        <v>58</v>
      </c>
    </row>
    <row r="2798" spans="1:17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21.297969999999999</v>
      </c>
      <c r="H2798">
        <v>21.297969999999999</v>
      </c>
      <c r="I2798">
        <v>76.270200000000003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23026</v>
      </c>
      <c r="P2798" t="s">
        <v>60</v>
      </c>
      <c r="Q2798" t="s">
        <v>58</v>
      </c>
    </row>
    <row r="2799" spans="1:17" x14ac:dyDescent="0.25">
      <c r="A2799" t="s">
        <v>30</v>
      </c>
      <c r="B2799" t="s">
        <v>36</v>
      </c>
      <c r="C2799" t="s">
        <v>49</v>
      </c>
      <c r="D2799" t="s">
        <v>59</v>
      </c>
      <c r="E2799">
        <v>10</v>
      </c>
      <c r="F2799" t="str">
        <f t="shared" si="43"/>
        <v>Average Per Ton1-in-2July Monthly System Peak Day100% Cycling10</v>
      </c>
      <c r="G2799">
        <v>0.16439100000000001</v>
      </c>
      <c r="H2799">
        <v>0.16439100000000001</v>
      </c>
      <c r="I2799">
        <v>72.377099999999999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10695</v>
      </c>
      <c r="P2799" t="s">
        <v>60</v>
      </c>
      <c r="Q2799" t="s">
        <v>58</v>
      </c>
    </row>
    <row r="2800" spans="1:17" x14ac:dyDescent="0.25">
      <c r="A2800" t="s">
        <v>28</v>
      </c>
      <c r="B2800" t="s">
        <v>36</v>
      </c>
      <c r="C2800" t="s">
        <v>49</v>
      </c>
      <c r="D2800" t="s">
        <v>59</v>
      </c>
      <c r="E2800">
        <v>10</v>
      </c>
      <c r="F2800" t="str">
        <f t="shared" si="43"/>
        <v>Average Per Premise1-in-2July Monthly System Peak Day100% Cycling10</v>
      </c>
      <c r="G2800">
        <v>0.73674070000000003</v>
      </c>
      <c r="H2800">
        <v>0.73674079999999997</v>
      </c>
      <c r="I2800">
        <v>72.377099999999999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10695</v>
      </c>
      <c r="P2800" t="s">
        <v>60</v>
      </c>
      <c r="Q2800" t="s">
        <v>58</v>
      </c>
    </row>
    <row r="2801" spans="1:17" x14ac:dyDescent="0.25">
      <c r="A2801" t="s">
        <v>29</v>
      </c>
      <c r="B2801" t="s">
        <v>36</v>
      </c>
      <c r="C2801" t="s">
        <v>49</v>
      </c>
      <c r="D2801" t="s">
        <v>59</v>
      </c>
      <c r="E2801">
        <v>10</v>
      </c>
      <c r="F2801" t="str">
        <f t="shared" si="43"/>
        <v>Average Per Device1-in-2July Monthly System Peak Day100% Cycling10</v>
      </c>
      <c r="G2801">
        <v>0.59670140000000005</v>
      </c>
      <c r="H2801">
        <v>0.59670140000000005</v>
      </c>
      <c r="I2801">
        <v>72.377099999999999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10695</v>
      </c>
      <c r="P2801" t="s">
        <v>60</v>
      </c>
      <c r="Q2801" t="s">
        <v>58</v>
      </c>
    </row>
    <row r="2802" spans="1:17" x14ac:dyDescent="0.25">
      <c r="A2802" t="s">
        <v>43</v>
      </c>
      <c r="B2802" t="s">
        <v>36</v>
      </c>
      <c r="C2802" t="s">
        <v>49</v>
      </c>
      <c r="D2802" t="s">
        <v>59</v>
      </c>
      <c r="E2802">
        <v>10</v>
      </c>
      <c r="F2802" t="str">
        <f t="shared" si="43"/>
        <v>Aggregate1-in-2July Monthly System Peak Day100% Cycling10</v>
      </c>
      <c r="G2802">
        <v>7.8794420000000001</v>
      </c>
      <c r="H2802">
        <v>7.8794420000000001</v>
      </c>
      <c r="I2802">
        <v>72.377099999999999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10695</v>
      </c>
      <c r="P2802" t="s">
        <v>60</v>
      </c>
      <c r="Q2802" t="s">
        <v>58</v>
      </c>
    </row>
    <row r="2803" spans="1:17" x14ac:dyDescent="0.25">
      <c r="A2803" t="s">
        <v>30</v>
      </c>
      <c r="B2803" t="s">
        <v>36</v>
      </c>
      <c r="C2803" t="s">
        <v>49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0.2250393</v>
      </c>
      <c r="H2803">
        <v>0.2250393</v>
      </c>
      <c r="I2803">
        <v>72.706000000000003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12331</v>
      </c>
      <c r="P2803" t="s">
        <v>60</v>
      </c>
      <c r="Q2803" t="s">
        <v>58</v>
      </c>
    </row>
    <row r="2804" spans="1:17" x14ac:dyDescent="0.25">
      <c r="A2804" t="s">
        <v>28</v>
      </c>
      <c r="B2804" t="s">
        <v>36</v>
      </c>
      <c r="C2804" t="s">
        <v>49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0.9237436</v>
      </c>
      <c r="H2804">
        <v>0.9237436</v>
      </c>
      <c r="I2804">
        <v>72.706000000000003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12331</v>
      </c>
      <c r="P2804" t="s">
        <v>60</v>
      </c>
      <c r="Q2804" t="s">
        <v>58</v>
      </c>
    </row>
    <row r="2805" spans="1:17" x14ac:dyDescent="0.25">
      <c r="A2805" t="s">
        <v>29</v>
      </c>
      <c r="B2805" t="s">
        <v>36</v>
      </c>
      <c r="C2805" t="s">
        <v>49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0.78975819999999997</v>
      </c>
      <c r="H2805">
        <v>0.78975810000000002</v>
      </c>
      <c r="I2805">
        <v>72.706000000000003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12331</v>
      </c>
      <c r="P2805" t="s">
        <v>60</v>
      </c>
      <c r="Q2805" t="s">
        <v>58</v>
      </c>
    </row>
    <row r="2806" spans="1:17" x14ac:dyDescent="0.25">
      <c r="A2806" t="s">
        <v>43</v>
      </c>
      <c r="B2806" t="s">
        <v>36</v>
      </c>
      <c r="C2806" t="s">
        <v>49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11.39068</v>
      </c>
      <c r="H2806">
        <v>11.39068</v>
      </c>
      <c r="I2806">
        <v>72.706000000000003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12331</v>
      </c>
      <c r="P2806" t="s">
        <v>60</v>
      </c>
      <c r="Q2806" t="s">
        <v>58</v>
      </c>
    </row>
    <row r="2807" spans="1:17" x14ac:dyDescent="0.25">
      <c r="A2807" t="s">
        <v>30</v>
      </c>
      <c r="B2807" t="s">
        <v>36</v>
      </c>
      <c r="C2807" t="s">
        <v>49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0.19686819999999999</v>
      </c>
      <c r="H2807">
        <v>0.19686819999999999</v>
      </c>
      <c r="I2807">
        <v>72.553200000000004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23026</v>
      </c>
      <c r="P2807" t="s">
        <v>60</v>
      </c>
      <c r="Q2807" t="s">
        <v>58</v>
      </c>
    </row>
    <row r="2808" spans="1:17" x14ac:dyDescent="0.25">
      <c r="A2808" t="s">
        <v>28</v>
      </c>
      <c r="B2808" t="s">
        <v>36</v>
      </c>
      <c r="C2808" t="s">
        <v>49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0.84256359999999997</v>
      </c>
      <c r="H2808">
        <v>0.84256359999999997</v>
      </c>
      <c r="I2808">
        <v>72.553200000000004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23026</v>
      </c>
      <c r="P2808" t="s">
        <v>60</v>
      </c>
      <c r="Q2808" t="s">
        <v>58</v>
      </c>
    </row>
    <row r="2809" spans="1:17" x14ac:dyDescent="0.25">
      <c r="A2809" t="s">
        <v>29</v>
      </c>
      <c r="B2809" t="s">
        <v>36</v>
      </c>
      <c r="C2809" t="s">
        <v>49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0.7022176</v>
      </c>
      <c r="H2809">
        <v>0.7022176</v>
      </c>
      <c r="I2809">
        <v>72.553200000000004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23026</v>
      </c>
      <c r="P2809" t="s">
        <v>60</v>
      </c>
      <c r="Q2809" t="s">
        <v>58</v>
      </c>
    </row>
    <row r="2810" spans="1:17" x14ac:dyDescent="0.25">
      <c r="A2810" t="s">
        <v>43</v>
      </c>
      <c r="B2810" t="s">
        <v>36</v>
      </c>
      <c r="C2810" t="s">
        <v>49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19.400870000000001</v>
      </c>
      <c r="H2810">
        <v>19.400870000000001</v>
      </c>
      <c r="I2810">
        <v>72.553200000000004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23026</v>
      </c>
      <c r="P2810" t="s">
        <v>60</v>
      </c>
      <c r="Q2810" t="s">
        <v>58</v>
      </c>
    </row>
    <row r="2811" spans="1:17" x14ac:dyDescent="0.25">
      <c r="A2811" t="s">
        <v>30</v>
      </c>
      <c r="B2811" t="s">
        <v>36</v>
      </c>
      <c r="C2811" t="s">
        <v>50</v>
      </c>
      <c r="D2811" t="s">
        <v>59</v>
      </c>
      <c r="E2811">
        <v>10</v>
      </c>
      <c r="F2811" t="str">
        <f t="shared" si="43"/>
        <v>Average Per Ton1-in-2June Monthly System Peak Day100% Cycling10</v>
      </c>
      <c r="G2811">
        <v>0.14067789999999999</v>
      </c>
      <c r="H2811">
        <v>0.14067789999999999</v>
      </c>
      <c r="I2811">
        <v>72.871799999999993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10695</v>
      </c>
      <c r="P2811" t="s">
        <v>60</v>
      </c>
      <c r="Q2811" t="s">
        <v>58</v>
      </c>
    </row>
    <row r="2812" spans="1:17" x14ac:dyDescent="0.25">
      <c r="A2812" t="s">
        <v>28</v>
      </c>
      <c r="B2812" t="s">
        <v>36</v>
      </c>
      <c r="C2812" t="s">
        <v>50</v>
      </c>
      <c r="D2812" t="s">
        <v>59</v>
      </c>
      <c r="E2812">
        <v>10</v>
      </c>
      <c r="F2812" t="str">
        <f t="shared" si="43"/>
        <v>Average Per Premise1-in-2June Monthly System Peak Day100% Cycling10</v>
      </c>
      <c r="G2812">
        <v>0.63046729999999995</v>
      </c>
      <c r="H2812">
        <v>0.63046729999999995</v>
      </c>
      <c r="I2812">
        <v>72.871799999999993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10695</v>
      </c>
      <c r="P2812" t="s">
        <v>60</v>
      </c>
      <c r="Q2812" t="s">
        <v>58</v>
      </c>
    </row>
    <row r="2813" spans="1:17" x14ac:dyDescent="0.25">
      <c r="A2813" t="s">
        <v>29</v>
      </c>
      <c r="B2813" t="s">
        <v>36</v>
      </c>
      <c r="C2813" t="s">
        <v>50</v>
      </c>
      <c r="D2813" t="s">
        <v>59</v>
      </c>
      <c r="E2813">
        <v>10</v>
      </c>
      <c r="F2813" t="str">
        <f t="shared" si="43"/>
        <v>Average Per Device1-in-2June Monthly System Peak Day100% Cycling10</v>
      </c>
      <c r="G2813">
        <v>0.51062830000000003</v>
      </c>
      <c r="H2813">
        <v>0.51062830000000003</v>
      </c>
      <c r="I2813">
        <v>72.871799999999993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10695</v>
      </c>
      <c r="P2813" t="s">
        <v>60</v>
      </c>
      <c r="Q2813" t="s">
        <v>58</v>
      </c>
    </row>
    <row r="2814" spans="1:17" x14ac:dyDescent="0.25">
      <c r="A2814" t="s">
        <v>43</v>
      </c>
      <c r="B2814" t="s">
        <v>36</v>
      </c>
      <c r="C2814" t="s">
        <v>50</v>
      </c>
      <c r="D2814" t="s">
        <v>59</v>
      </c>
      <c r="E2814">
        <v>10</v>
      </c>
      <c r="F2814" t="str">
        <f t="shared" si="43"/>
        <v>Aggregate1-in-2June Monthly System Peak Day100% Cycling10</v>
      </c>
      <c r="G2814">
        <v>6.7428470000000003</v>
      </c>
      <c r="H2814">
        <v>6.7428470000000003</v>
      </c>
      <c r="I2814">
        <v>72.871799999999993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10695</v>
      </c>
      <c r="P2814" t="s">
        <v>60</v>
      </c>
      <c r="Q2814" t="s">
        <v>58</v>
      </c>
    </row>
    <row r="2815" spans="1:17" x14ac:dyDescent="0.25">
      <c r="A2815" t="s">
        <v>30</v>
      </c>
      <c r="B2815" t="s">
        <v>36</v>
      </c>
      <c r="C2815" t="s">
        <v>50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0.1962187</v>
      </c>
      <c r="H2815">
        <v>0.1962187</v>
      </c>
      <c r="I2815">
        <v>73.467399999999998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12331</v>
      </c>
      <c r="P2815" t="s">
        <v>60</v>
      </c>
      <c r="Q2815" t="s">
        <v>58</v>
      </c>
    </row>
    <row r="2816" spans="1:17" x14ac:dyDescent="0.25">
      <c r="A2816" t="s">
        <v>28</v>
      </c>
      <c r="B2816" t="s">
        <v>36</v>
      </c>
      <c r="C2816" t="s">
        <v>50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0.8054405</v>
      </c>
      <c r="H2816">
        <v>0.8054405</v>
      </c>
      <c r="I2816">
        <v>73.467399999999998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12331</v>
      </c>
      <c r="P2816" t="s">
        <v>60</v>
      </c>
      <c r="Q2816" t="s">
        <v>58</v>
      </c>
    </row>
    <row r="2817" spans="1:17" x14ac:dyDescent="0.25">
      <c r="A2817" t="s">
        <v>29</v>
      </c>
      <c r="B2817" t="s">
        <v>36</v>
      </c>
      <c r="C2817" t="s">
        <v>50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0.68861450000000002</v>
      </c>
      <c r="H2817">
        <v>0.68861450000000002</v>
      </c>
      <c r="I2817">
        <v>73.467399999999998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12331</v>
      </c>
      <c r="P2817" t="s">
        <v>60</v>
      </c>
      <c r="Q2817" t="s">
        <v>58</v>
      </c>
    </row>
    <row r="2818" spans="1:17" x14ac:dyDescent="0.25">
      <c r="A2818" t="s">
        <v>43</v>
      </c>
      <c r="B2818" t="s">
        <v>36</v>
      </c>
      <c r="C2818" t="s">
        <v>50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9.9318869999999997</v>
      </c>
      <c r="H2818">
        <v>9.9318869999999997</v>
      </c>
      <c r="I2818">
        <v>73.467399999999998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12331</v>
      </c>
      <c r="P2818" t="s">
        <v>60</v>
      </c>
      <c r="Q2818" t="s">
        <v>58</v>
      </c>
    </row>
    <row r="2819" spans="1:17" x14ac:dyDescent="0.25">
      <c r="A2819" t="s">
        <v>30</v>
      </c>
      <c r="B2819" t="s">
        <v>36</v>
      </c>
      <c r="C2819" t="s">
        <v>50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0.17041999999999999</v>
      </c>
      <c r="H2819">
        <v>0.17041999999999999</v>
      </c>
      <c r="I2819">
        <v>73.190799999999996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23026</v>
      </c>
      <c r="P2819" t="s">
        <v>60</v>
      </c>
      <c r="Q2819" t="s">
        <v>58</v>
      </c>
    </row>
    <row r="2820" spans="1:17" x14ac:dyDescent="0.25">
      <c r="A2820" t="s">
        <v>28</v>
      </c>
      <c r="B2820" t="s">
        <v>36</v>
      </c>
      <c r="C2820" t="s">
        <v>50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0.72936979999999996</v>
      </c>
      <c r="H2820">
        <v>0.72936979999999996</v>
      </c>
      <c r="I2820">
        <v>73.190799999999996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23026</v>
      </c>
      <c r="P2820" t="s">
        <v>60</v>
      </c>
      <c r="Q2820" t="s">
        <v>58</v>
      </c>
    </row>
    <row r="2821" spans="1:17" x14ac:dyDescent="0.25">
      <c r="A2821" t="s">
        <v>29</v>
      </c>
      <c r="B2821" t="s">
        <v>36</v>
      </c>
      <c r="C2821" t="s">
        <v>50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0.60787849999999999</v>
      </c>
      <c r="H2821">
        <v>0.60787849999999999</v>
      </c>
      <c r="I2821">
        <v>73.190799999999996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23026</v>
      </c>
      <c r="P2821" t="s">
        <v>60</v>
      </c>
      <c r="Q2821" t="s">
        <v>58</v>
      </c>
    </row>
    <row r="2822" spans="1:17" x14ac:dyDescent="0.25">
      <c r="A2822" t="s">
        <v>43</v>
      </c>
      <c r="B2822" t="s">
        <v>36</v>
      </c>
      <c r="C2822" t="s">
        <v>50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16.79447</v>
      </c>
      <c r="H2822">
        <v>16.79447</v>
      </c>
      <c r="I2822">
        <v>73.190799999999996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23026</v>
      </c>
      <c r="P2822" t="s">
        <v>60</v>
      </c>
      <c r="Q2822" t="s">
        <v>58</v>
      </c>
    </row>
    <row r="2823" spans="1:17" x14ac:dyDescent="0.25">
      <c r="A2823" t="s">
        <v>30</v>
      </c>
      <c r="B2823" t="s">
        <v>36</v>
      </c>
      <c r="C2823" t="s">
        <v>51</v>
      </c>
      <c r="D2823" t="s">
        <v>59</v>
      </c>
      <c r="E2823">
        <v>10</v>
      </c>
      <c r="F2823" t="str">
        <f t="shared" si="44"/>
        <v>Average Per Ton1-in-2May Monthly System Peak Day100% Cycling10</v>
      </c>
      <c r="G2823">
        <v>0.10666050000000001</v>
      </c>
      <c r="H2823">
        <v>0.10666050000000001</v>
      </c>
      <c r="I2823">
        <v>65.801199999999994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10695</v>
      </c>
      <c r="P2823" t="s">
        <v>60</v>
      </c>
      <c r="Q2823" t="s">
        <v>58</v>
      </c>
    </row>
    <row r="2824" spans="1:17" x14ac:dyDescent="0.25">
      <c r="A2824" t="s">
        <v>28</v>
      </c>
      <c r="B2824" t="s">
        <v>36</v>
      </c>
      <c r="C2824" t="s">
        <v>51</v>
      </c>
      <c r="D2824" t="s">
        <v>59</v>
      </c>
      <c r="E2824">
        <v>10</v>
      </c>
      <c r="F2824" t="str">
        <f t="shared" si="44"/>
        <v>Average Per Premise1-in-2May Monthly System Peak Day100% Cycling10</v>
      </c>
      <c r="G2824">
        <v>0.47801339999999998</v>
      </c>
      <c r="H2824">
        <v>0.47801349999999998</v>
      </c>
      <c r="I2824">
        <v>65.801199999999994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10695</v>
      </c>
      <c r="P2824" t="s">
        <v>60</v>
      </c>
      <c r="Q2824" t="s">
        <v>58</v>
      </c>
    </row>
    <row r="2825" spans="1:17" x14ac:dyDescent="0.25">
      <c r="A2825" t="s">
        <v>29</v>
      </c>
      <c r="B2825" t="s">
        <v>36</v>
      </c>
      <c r="C2825" t="s">
        <v>51</v>
      </c>
      <c r="D2825" t="s">
        <v>59</v>
      </c>
      <c r="E2825">
        <v>10</v>
      </c>
      <c r="F2825" t="str">
        <f t="shared" si="44"/>
        <v>Average Per Device1-in-2May Monthly System Peak Day100% Cycling10</v>
      </c>
      <c r="G2825">
        <v>0.38715290000000002</v>
      </c>
      <c r="H2825">
        <v>0.38715290000000002</v>
      </c>
      <c r="I2825">
        <v>65.801199999999994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10695</v>
      </c>
      <c r="P2825" t="s">
        <v>60</v>
      </c>
      <c r="Q2825" t="s">
        <v>58</v>
      </c>
    </row>
    <row r="2826" spans="1:17" x14ac:dyDescent="0.25">
      <c r="A2826" t="s">
        <v>43</v>
      </c>
      <c r="B2826" t="s">
        <v>36</v>
      </c>
      <c r="C2826" t="s">
        <v>51</v>
      </c>
      <c r="D2826" t="s">
        <v>59</v>
      </c>
      <c r="E2826">
        <v>10</v>
      </c>
      <c r="F2826" t="str">
        <f t="shared" si="44"/>
        <v>Aggregate1-in-2May Monthly System Peak Day100% Cycling10</v>
      </c>
      <c r="G2826">
        <v>5.1123539999999998</v>
      </c>
      <c r="H2826">
        <v>5.1123539999999998</v>
      </c>
      <c r="I2826">
        <v>65.801199999999994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10695</v>
      </c>
      <c r="P2826" t="s">
        <v>60</v>
      </c>
      <c r="Q2826" t="s">
        <v>58</v>
      </c>
    </row>
    <row r="2827" spans="1:17" x14ac:dyDescent="0.25">
      <c r="A2827" t="s">
        <v>30</v>
      </c>
      <c r="B2827" t="s">
        <v>36</v>
      </c>
      <c r="C2827" t="s">
        <v>51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0.15535099999999999</v>
      </c>
      <c r="H2827">
        <v>0.15535099999999999</v>
      </c>
      <c r="I2827">
        <v>66.0381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12331</v>
      </c>
      <c r="P2827" t="s">
        <v>60</v>
      </c>
      <c r="Q2827" t="s">
        <v>58</v>
      </c>
    </row>
    <row r="2828" spans="1:17" x14ac:dyDescent="0.25">
      <c r="A2828" t="s">
        <v>28</v>
      </c>
      <c r="B2828" t="s">
        <v>36</v>
      </c>
      <c r="C2828" t="s">
        <v>51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0.63768599999999998</v>
      </c>
      <c r="H2828">
        <v>0.63768599999999998</v>
      </c>
      <c r="I2828">
        <v>66.0381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12331</v>
      </c>
      <c r="P2828" t="s">
        <v>60</v>
      </c>
      <c r="Q2828" t="s">
        <v>58</v>
      </c>
    </row>
    <row r="2829" spans="1:17" x14ac:dyDescent="0.25">
      <c r="A2829" t="s">
        <v>29</v>
      </c>
      <c r="B2829" t="s">
        <v>36</v>
      </c>
      <c r="C2829" t="s">
        <v>51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0.54519209999999996</v>
      </c>
      <c r="H2829">
        <v>0.54519209999999996</v>
      </c>
      <c r="I2829">
        <v>66.0381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12331</v>
      </c>
      <c r="P2829" t="s">
        <v>60</v>
      </c>
      <c r="Q2829" t="s">
        <v>58</v>
      </c>
    </row>
    <row r="2830" spans="1:17" x14ac:dyDescent="0.25">
      <c r="A2830" t="s">
        <v>43</v>
      </c>
      <c r="B2830" t="s">
        <v>36</v>
      </c>
      <c r="C2830" t="s">
        <v>51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7.8633069999999998</v>
      </c>
      <c r="H2830">
        <v>7.8633069999999998</v>
      </c>
      <c r="I2830">
        <v>66.0381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12331</v>
      </c>
      <c r="P2830" t="s">
        <v>60</v>
      </c>
      <c r="Q2830" t="s">
        <v>58</v>
      </c>
    </row>
    <row r="2831" spans="1:17" x14ac:dyDescent="0.25">
      <c r="A2831" t="s">
        <v>30</v>
      </c>
      <c r="B2831" t="s">
        <v>36</v>
      </c>
      <c r="C2831" t="s">
        <v>51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0.1327342</v>
      </c>
      <c r="H2831">
        <v>0.1327342</v>
      </c>
      <c r="I2831">
        <v>65.928100000000001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23026</v>
      </c>
      <c r="P2831" t="s">
        <v>60</v>
      </c>
      <c r="Q2831" t="s">
        <v>58</v>
      </c>
    </row>
    <row r="2832" spans="1:17" x14ac:dyDescent="0.25">
      <c r="A2832" t="s">
        <v>28</v>
      </c>
      <c r="B2832" t="s">
        <v>36</v>
      </c>
      <c r="C2832" t="s">
        <v>51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0.56808069999999999</v>
      </c>
      <c r="H2832">
        <v>0.56808069999999999</v>
      </c>
      <c r="I2832">
        <v>65.928100000000001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23026</v>
      </c>
      <c r="P2832" t="s">
        <v>60</v>
      </c>
      <c r="Q2832" t="s">
        <v>58</v>
      </c>
    </row>
    <row r="2833" spans="1:17" x14ac:dyDescent="0.25">
      <c r="A2833" t="s">
        <v>29</v>
      </c>
      <c r="B2833" t="s">
        <v>36</v>
      </c>
      <c r="C2833" t="s">
        <v>51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0.47345540000000003</v>
      </c>
      <c r="H2833">
        <v>0.47345540000000003</v>
      </c>
      <c r="I2833">
        <v>65.928100000000001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23026</v>
      </c>
      <c r="P2833" t="s">
        <v>60</v>
      </c>
      <c r="Q2833" t="s">
        <v>58</v>
      </c>
    </row>
    <row r="2834" spans="1:17" x14ac:dyDescent="0.25">
      <c r="A2834" t="s">
        <v>43</v>
      </c>
      <c r="B2834" t="s">
        <v>36</v>
      </c>
      <c r="C2834" t="s">
        <v>51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13.080629999999999</v>
      </c>
      <c r="H2834">
        <v>13.080629999999999</v>
      </c>
      <c r="I2834">
        <v>65.928100000000001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23026</v>
      </c>
      <c r="P2834" t="s">
        <v>60</v>
      </c>
      <c r="Q2834" t="s">
        <v>58</v>
      </c>
    </row>
    <row r="2835" spans="1:17" x14ac:dyDescent="0.25">
      <c r="A2835" t="s">
        <v>30</v>
      </c>
      <c r="B2835" t="s">
        <v>36</v>
      </c>
      <c r="C2835" t="s">
        <v>52</v>
      </c>
      <c r="D2835" t="s">
        <v>59</v>
      </c>
      <c r="E2835">
        <v>10</v>
      </c>
      <c r="F2835" t="str">
        <f t="shared" si="44"/>
        <v>Average Per Ton1-in-2October Monthly System Peak Day100% Cycling10</v>
      </c>
      <c r="G2835">
        <v>0.1327989</v>
      </c>
      <c r="H2835">
        <v>0.1327989</v>
      </c>
      <c r="I2835">
        <v>68.682500000000005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10695</v>
      </c>
      <c r="P2835" t="s">
        <v>60</v>
      </c>
      <c r="Q2835" t="s">
        <v>58</v>
      </c>
    </row>
    <row r="2836" spans="1:17" x14ac:dyDescent="0.25">
      <c r="A2836" t="s">
        <v>28</v>
      </c>
      <c r="B2836" t="s">
        <v>36</v>
      </c>
      <c r="C2836" t="s">
        <v>52</v>
      </c>
      <c r="D2836" t="s">
        <v>59</v>
      </c>
      <c r="E2836">
        <v>10</v>
      </c>
      <c r="F2836" t="str">
        <f t="shared" si="44"/>
        <v>Average Per Premise1-in-2October Monthly System Peak Day100% Cycling10</v>
      </c>
      <c r="G2836">
        <v>0.59515660000000004</v>
      </c>
      <c r="H2836">
        <v>0.59515660000000004</v>
      </c>
      <c r="I2836">
        <v>68.682500000000005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10695</v>
      </c>
      <c r="P2836" t="s">
        <v>60</v>
      </c>
      <c r="Q2836" t="s">
        <v>58</v>
      </c>
    </row>
    <row r="2837" spans="1:17" x14ac:dyDescent="0.25">
      <c r="A2837" t="s">
        <v>29</v>
      </c>
      <c r="B2837" t="s">
        <v>36</v>
      </c>
      <c r="C2837" t="s">
        <v>52</v>
      </c>
      <c r="D2837" t="s">
        <v>59</v>
      </c>
      <c r="E2837">
        <v>10</v>
      </c>
      <c r="F2837" t="str">
        <f t="shared" si="44"/>
        <v>Average Per Device1-in-2October Monthly System Peak Day100% Cycling10</v>
      </c>
      <c r="G2837">
        <v>0.4820295</v>
      </c>
      <c r="H2837">
        <v>0.4820295</v>
      </c>
      <c r="I2837">
        <v>68.682500000000005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10695</v>
      </c>
      <c r="P2837" t="s">
        <v>60</v>
      </c>
      <c r="Q2837" t="s">
        <v>58</v>
      </c>
    </row>
    <row r="2838" spans="1:17" x14ac:dyDescent="0.25">
      <c r="A2838" t="s">
        <v>43</v>
      </c>
      <c r="B2838" t="s">
        <v>36</v>
      </c>
      <c r="C2838" t="s">
        <v>52</v>
      </c>
      <c r="D2838" t="s">
        <v>59</v>
      </c>
      <c r="E2838">
        <v>10</v>
      </c>
      <c r="F2838" t="str">
        <f t="shared" si="44"/>
        <v>Aggregate1-in-2October Monthly System Peak Day100% Cycling10</v>
      </c>
      <c r="G2838">
        <v>6.3651989999999996</v>
      </c>
      <c r="H2838">
        <v>6.3651989999999996</v>
      </c>
      <c r="I2838">
        <v>68.682500000000005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10695</v>
      </c>
      <c r="P2838" t="s">
        <v>60</v>
      </c>
      <c r="Q2838" t="s">
        <v>58</v>
      </c>
    </row>
    <row r="2839" spans="1:17" x14ac:dyDescent="0.25">
      <c r="A2839" t="s">
        <v>30</v>
      </c>
      <c r="B2839" t="s">
        <v>36</v>
      </c>
      <c r="C2839" t="s">
        <v>52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0.1848524</v>
      </c>
      <c r="H2839">
        <v>0.1848524</v>
      </c>
      <c r="I2839">
        <v>68.982100000000003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12331</v>
      </c>
      <c r="P2839" t="s">
        <v>60</v>
      </c>
      <c r="Q2839" t="s">
        <v>58</v>
      </c>
    </row>
    <row r="2840" spans="1:17" x14ac:dyDescent="0.25">
      <c r="A2840" t="s">
        <v>28</v>
      </c>
      <c r="B2840" t="s">
        <v>36</v>
      </c>
      <c r="C2840" t="s">
        <v>52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0.75878380000000001</v>
      </c>
      <c r="H2840">
        <v>0.75878380000000001</v>
      </c>
      <c r="I2840">
        <v>68.982100000000003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12331</v>
      </c>
      <c r="P2840" t="s">
        <v>60</v>
      </c>
      <c r="Q2840" t="s">
        <v>58</v>
      </c>
    </row>
    <row r="2841" spans="1:17" x14ac:dyDescent="0.25">
      <c r="A2841" t="s">
        <v>29</v>
      </c>
      <c r="B2841" t="s">
        <v>36</v>
      </c>
      <c r="C2841" t="s">
        <v>52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0.64872510000000005</v>
      </c>
      <c r="H2841">
        <v>0.64872510000000005</v>
      </c>
      <c r="I2841">
        <v>68.982100000000003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12331</v>
      </c>
      <c r="P2841" t="s">
        <v>60</v>
      </c>
      <c r="Q2841" t="s">
        <v>58</v>
      </c>
    </row>
    <row r="2842" spans="1:17" x14ac:dyDescent="0.25">
      <c r="A2842" t="s">
        <v>43</v>
      </c>
      <c r="B2842" t="s">
        <v>36</v>
      </c>
      <c r="C2842" t="s">
        <v>52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9.3565629999999995</v>
      </c>
      <c r="H2842">
        <v>9.3565629999999995</v>
      </c>
      <c r="I2842">
        <v>68.982100000000003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12331</v>
      </c>
      <c r="P2842" t="s">
        <v>60</v>
      </c>
      <c r="Q2842" t="s">
        <v>58</v>
      </c>
    </row>
    <row r="2843" spans="1:17" x14ac:dyDescent="0.25">
      <c r="A2843" t="s">
        <v>30</v>
      </c>
      <c r="B2843" t="s">
        <v>36</v>
      </c>
      <c r="C2843" t="s">
        <v>52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0.1606736</v>
      </c>
      <c r="H2843">
        <v>0.1606736</v>
      </c>
      <c r="I2843">
        <v>68.8429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23026</v>
      </c>
      <c r="P2843" t="s">
        <v>60</v>
      </c>
      <c r="Q2843" t="s">
        <v>58</v>
      </c>
    </row>
    <row r="2844" spans="1:17" x14ac:dyDescent="0.25">
      <c r="A2844" t="s">
        <v>28</v>
      </c>
      <c r="B2844" t="s">
        <v>36</v>
      </c>
      <c r="C2844" t="s">
        <v>52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0.6876565</v>
      </c>
      <c r="H2844">
        <v>0.6876565</v>
      </c>
      <c r="I2844">
        <v>68.8429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23026</v>
      </c>
      <c r="P2844" t="s">
        <v>60</v>
      </c>
      <c r="Q2844" t="s">
        <v>58</v>
      </c>
    </row>
    <row r="2845" spans="1:17" x14ac:dyDescent="0.25">
      <c r="A2845" t="s">
        <v>29</v>
      </c>
      <c r="B2845" t="s">
        <v>36</v>
      </c>
      <c r="C2845" t="s">
        <v>52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0.5731134</v>
      </c>
      <c r="H2845">
        <v>0.5731134</v>
      </c>
      <c r="I2845">
        <v>68.8429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23026</v>
      </c>
      <c r="P2845" t="s">
        <v>60</v>
      </c>
      <c r="Q2845" t="s">
        <v>58</v>
      </c>
    </row>
    <row r="2846" spans="1:17" x14ac:dyDescent="0.25">
      <c r="A2846" t="s">
        <v>43</v>
      </c>
      <c r="B2846" t="s">
        <v>36</v>
      </c>
      <c r="C2846" t="s">
        <v>52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15.83398</v>
      </c>
      <c r="H2846">
        <v>15.83398</v>
      </c>
      <c r="I2846">
        <v>68.8429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23026</v>
      </c>
      <c r="P2846" t="s">
        <v>60</v>
      </c>
      <c r="Q2846" t="s">
        <v>58</v>
      </c>
    </row>
    <row r="2847" spans="1:17" x14ac:dyDescent="0.25">
      <c r="A2847" t="s">
        <v>30</v>
      </c>
      <c r="B2847" t="s">
        <v>36</v>
      </c>
      <c r="C2847" t="s">
        <v>53</v>
      </c>
      <c r="D2847" t="s">
        <v>59</v>
      </c>
      <c r="E2847">
        <v>10</v>
      </c>
      <c r="F2847" t="str">
        <f t="shared" si="44"/>
        <v>Average Per Ton1-in-2September Monthly System Peak Day100% Cycling10</v>
      </c>
      <c r="G2847">
        <v>0.2125329</v>
      </c>
      <c r="H2847">
        <v>0.2125329</v>
      </c>
      <c r="I2847">
        <v>78.289100000000005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10695</v>
      </c>
      <c r="P2847" t="s">
        <v>60</v>
      </c>
      <c r="Q2847" t="s">
        <v>58</v>
      </c>
    </row>
    <row r="2848" spans="1:17" x14ac:dyDescent="0.25">
      <c r="A2848" t="s">
        <v>28</v>
      </c>
      <c r="B2848" t="s">
        <v>36</v>
      </c>
      <c r="C2848" t="s">
        <v>53</v>
      </c>
      <c r="D2848" t="s">
        <v>59</v>
      </c>
      <c r="E2848">
        <v>10</v>
      </c>
      <c r="F2848" t="str">
        <f t="shared" si="44"/>
        <v>Average Per Premise1-in-2September Monthly System Peak Day100% Cycling10</v>
      </c>
      <c r="G2848">
        <v>0.95249510000000004</v>
      </c>
      <c r="H2848">
        <v>0.95249510000000004</v>
      </c>
      <c r="I2848">
        <v>78.289100000000005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10695</v>
      </c>
      <c r="P2848" t="s">
        <v>60</v>
      </c>
      <c r="Q2848" t="s">
        <v>58</v>
      </c>
    </row>
    <row r="2849" spans="1:17" x14ac:dyDescent="0.25">
      <c r="A2849" t="s">
        <v>29</v>
      </c>
      <c r="B2849" t="s">
        <v>36</v>
      </c>
      <c r="C2849" t="s">
        <v>53</v>
      </c>
      <c r="D2849" t="s">
        <v>59</v>
      </c>
      <c r="E2849">
        <v>10</v>
      </c>
      <c r="F2849" t="str">
        <f t="shared" si="44"/>
        <v>Average Per Device1-in-2September Monthly System Peak Day100% Cycling10</v>
      </c>
      <c r="G2849">
        <v>0.7714453</v>
      </c>
      <c r="H2849">
        <v>0.7714453</v>
      </c>
      <c r="I2849">
        <v>78.289100000000005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10695</v>
      </c>
      <c r="P2849" t="s">
        <v>60</v>
      </c>
      <c r="Q2849" t="s">
        <v>58</v>
      </c>
    </row>
    <row r="2850" spans="1:17" x14ac:dyDescent="0.25">
      <c r="A2850" t="s">
        <v>43</v>
      </c>
      <c r="B2850" t="s">
        <v>36</v>
      </c>
      <c r="C2850" t="s">
        <v>53</v>
      </c>
      <c r="D2850" t="s">
        <v>59</v>
      </c>
      <c r="E2850">
        <v>10</v>
      </c>
      <c r="F2850" t="str">
        <f t="shared" si="44"/>
        <v>Aggregate1-in-2September Monthly System Peak Day100% Cycling10</v>
      </c>
      <c r="G2850">
        <v>10.18693</v>
      </c>
      <c r="H2850">
        <v>10.18693</v>
      </c>
      <c r="I2850">
        <v>78.289100000000005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10695</v>
      </c>
      <c r="P2850" t="s">
        <v>60</v>
      </c>
      <c r="Q2850" t="s">
        <v>58</v>
      </c>
    </row>
    <row r="2851" spans="1:17" x14ac:dyDescent="0.25">
      <c r="A2851" t="s">
        <v>30</v>
      </c>
      <c r="B2851" t="s">
        <v>36</v>
      </c>
      <c r="C2851" t="s">
        <v>53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0.28674650000000002</v>
      </c>
      <c r="H2851">
        <v>0.28674650000000002</v>
      </c>
      <c r="I2851">
        <v>78.796400000000006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12331</v>
      </c>
      <c r="P2851" t="s">
        <v>60</v>
      </c>
      <c r="Q2851" t="s">
        <v>58</v>
      </c>
    </row>
    <row r="2852" spans="1:17" x14ac:dyDescent="0.25">
      <c r="A2852" t="s">
        <v>28</v>
      </c>
      <c r="B2852" t="s">
        <v>36</v>
      </c>
      <c r="C2852" t="s">
        <v>53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1.1770400000000001</v>
      </c>
      <c r="H2852">
        <v>1.1770400000000001</v>
      </c>
      <c r="I2852">
        <v>78.796400000000006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12331</v>
      </c>
      <c r="P2852" t="s">
        <v>60</v>
      </c>
      <c r="Q2852" t="s">
        <v>58</v>
      </c>
    </row>
    <row r="2853" spans="1:17" x14ac:dyDescent="0.25">
      <c r="A2853" t="s">
        <v>29</v>
      </c>
      <c r="B2853" t="s">
        <v>36</v>
      </c>
      <c r="C2853" t="s">
        <v>53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1.0063150000000001</v>
      </c>
      <c r="H2853">
        <v>1.0063150000000001</v>
      </c>
      <c r="I2853">
        <v>78.796400000000006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12331</v>
      </c>
      <c r="P2853" t="s">
        <v>60</v>
      </c>
      <c r="Q2853" t="s">
        <v>58</v>
      </c>
    </row>
    <row r="2854" spans="1:17" x14ac:dyDescent="0.25">
      <c r="A2854" t="s">
        <v>43</v>
      </c>
      <c r="B2854" t="s">
        <v>36</v>
      </c>
      <c r="C2854" t="s">
        <v>53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14.51408</v>
      </c>
      <c r="H2854">
        <v>14.51408</v>
      </c>
      <c r="I2854">
        <v>78.796400000000006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12331</v>
      </c>
      <c r="P2854" t="s">
        <v>60</v>
      </c>
      <c r="Q2854" t="s">
        <v>58</v>
      </c>
    </row>
    <row r="2855" spans="1:17" x14ac:dyDescent="0.25">
      <c r="A2855" t="s">
        <v>30</v>
      </c>
      <c r="B2855" t="s">
        <v>36</v>
      </c>
      <c r="C2855" t="s">
        <v>53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0.25227430000000001</v>
      </c>
      <c r="H2855">
        <v>0.25227430000000001</v>
      </c>
      <c r="I2855">
        <v>78.5608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23026</v>
      </c>
      <c r="P2855" t="s">
        <v>60</v>
      </c>
      <c r="Q2855" t="s">
        <v>58</v>
      </c>
    </row>
    <row r="2856" spans="1:17" x14ac:dyDescent="0.25">
      <c r="A2856" t="s">
        <v>28</v>
      </c>
      <c r="B2856" t="s">
        <v>36</v>
      </c>
      <c r="C2856" t="s">
        <v>53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1.079693</v>
      </c>
      <c r="H2856">
        <v>1.079693</v>
      </c>
      <c r="I2856">
        <v>78.5608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23026</v>
      </c>
      <c r="P2856" t="s">
        <v>60</v>
      </c>
      <c r="Q2856" t="s">
        <v>58</v>
      </c>
    </row>
    <row r="2857" spans="1:17" x14ac:dyDescent="0.25">
      <c r="A2857" t="s">
        <v>29</v>
      </c>
      <c r="B2857" t="s">
        <v>36</v>
      </c>
      <c r="C2857" t="s">
        <v>53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0.89984799999999998</v>
      </c>
      <c r="H2857">
        <v>0.89984799999999998</v>
      </c>
      <c r="I2857">
        <v>78.5608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23026</v>
      </c>
      <c r="P2857" t="s">
        <v>60</v>
      </c>
      <c r="Q2857" t="s">
        <v>58</v>
      </c>
    </row>
    <row r="2858" spans="1:17" x14ac:dyDescent="0.25">
      <c r="A2858" t="s">
        <v>43</v>
      </c>
      <c r="B2858" t="s">
        <v>36</v>
      </c>
      <c r="C2858" t="s">
        <v>53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24.861000000000001</v>
      </c>
      <c r="H2858">
        <v>24.861000000000001</v>
      </c>
      <c r="I2858">
        <v>78.5608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23026</v>
      </c>
      <c r="P2858" t="s">
        <v>60</v>
      </c>
      <c r="Q2858" t="s">
        <v>58</v>
      </c>
    </row>
    <row r="2859" spans="1:17" x14ac:dyDescent="0.25">
      <c r="A2859" t="s">
        <v>30</v>
      </c>
      <c r="B2859" t="s">
        <v>36</v>
      </c>
      <c r="C2859" t="s">
        <v>48</v>
      </c>
      <c r="D2859" t="s">
        <v>59</v>
      </c>
      <c r="E2859">
        <v>11</v>
      </c>
      <c r="F2859" t="str">
        <f t="shared" si="44"/>
        <v>Average Per Ton1-in-2August Monthly System Peak Day100% Cycling11</v>
      </c>
      <c r="G2859">
        <v>0.23608889999999999</v>
      </c>
      <c r="H2859">
        <v>0.23608889999999999</v>
      </c>
      <c r="I2859">
        <v>84.806600000000003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10695</v>
      </c>
      <c r="P2859" t="s">
        <v>60</v>
      </c>
      <c r="Q2859" t="s">
        <v>58</v>
      </c>
    </row>
    <row r="2860" spans="1:17" x14ac:dyDescent="0.25">
      <c r="A2860" t="s">
        <v>28</v>
      </c>
      <c r="B2860" t="s">
        <v>36</v>
      </c>
      <c r="C2860" t="s">
        <v>48</v>
      </c>
      <c r="D2860" t="s">
        <v>59</v>
      </c>
      <c r="E2860">
        <v>11</v>
      </c>
      <c r="F2860" t="str">
        <f t="shared" si="44"/>
        <v>Average Per Premise1-in-2August Monthly System Peak Day100% Cycling11</v>
      </c>
      <c r="G2860">
        <v>1.058065</v>
      </c>
      <c r="H2860">
        <v>1.058065</v>
      </c>
      <c r="I2860">
        <v>84.806600000000003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10695</v>
      </c>
      <c r="P2860" t="s">
        <v>60</v>
      </c>
      <c r="Q2860" t="s">
        <v>58</v>
      </c>
    </row>
    <row r="2861" spans="1:17" x14ac:dyDescent="0.25">
      <c r="A2861" t="s">
        <v>29</v>
      </c>
      <c r="B2861" t="s">
        <v>36</v>
      </c>
      <c r="C2861" t="s">
        <v>48</v>
      </c>
      <c r="D2861" t="s">
        <v>59</v>
      </c>
      <c r="E2861">
        <v>11</v>
      </c>
      <c r="F2861" t="str">
        <f t="shared" si="44"/>
        <v>Average Per Device1-in-2August Monthly System Peak Day100% Cycling11</v>
      </c>
      <c r="G2861">
        <v>0.85694820000000005</v>
      </c>
      <c r="H2861">
        <v>0.85694820000000005</v>
      </c>
      <c r="I2861">
        <v>84.806600000000003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10695</v>
      </c>
      <c r="P2861" t="s">
        <v>60</v>
      </c>
      <c r="Q2861" t="s">
        <v>58</v>
      </c>
    </row>
    <row r="2862" spans="1:17" x14ac:dyDescent="0.25">
      <c r="A2862" t="s">
        <v>43</v>
      </c>
      <c r="B2862" t="s">
        <v>36</v>
      </c>
      <c r="C2862" t="s">
        <v>48</v>
      </c>
      <c r="D2862" t="s">
        <v>59</v>
      </c>
      <c r="E2862">
        <v>11</v>
      </c>
      <c r="F2862" t="str">
        <f t="shared" si="44"/>
        <v>Aggregate1-in-2August Monthly System Peak Day100% Cycling11</v>
      </c>
      <c r="G2862">
        <v>11.316000000000001</v>
      </c>
      <c r="H2862">
        <v>11.316000000000001</v>
      </c>
      <c r="I2862">
        <v>84.806600000000003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10695</v>
      </c>
      <c r="P2862" t="s">
        <v>60</v>
      </c>
      <c r="Q2862" t="s">
        <v>58</v>
      </c>
    </row>
    <row r="2863" spans="1:17" x14ac:dyDescent="0.25">
      <c r="A2863" t="s">
        <v>30</v>
      </c>
      <c r="B2863" t="s">
        <v>36</v>
      </c>
      <c r="C2863" t="s">
        <v>48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0.32978619999999997</v>
      </c>
      <c r="H2863">
        <v>0.32978619999999997</v>
      </c>
      <c r="I2863">
        <v>85.700599999999994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12331</v>
      </c>
      <c r="P2863" t="s">
        <v>60</v>
      </c>
      <c r="Q2863" t="s">
        <v>58</v>
      </c>
    </row>
    <row r="2864" spans="1:17" x14ac:dyDescent="0.25">
      <c r="A2864" t="s">
        <v>28</v>
      </c>
      <c r="B2864" t="s">
        <v>36</v>
      </c>
      <c r="C2864" t="s">
        <v>48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1.3537090000000001</v>
      </c>
      <c r="H2864">
        <v>1.3537090000000001</v>
      </c>
      <c r="I2864">
        <v>85.700599999999994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12331</v>
      </c>
      <c r="P2864" t="s">
        <v>60</v>
      </c>
      <c r="Q2864" t="s">
        <v>58</v>
      </c>
    </row>
    <row r="2865" spans="1:17" x14ac:dyDescent="0.25">
      <c r="A2865" t="s">
        <v>29</v>
      </c>
      <c r="B2865" t="s">
        <v>36</v>
      </c>
      <c r="C2865" t="s">
        <v>48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1.157359</v>
      </c>
      <c r="H2865">
        <v>1.157359</v>
      </c>
      <c r="I2865">
        <v>85.700599999999994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12331</v>
      </c>
      <c r="P2865" t="s">
        <v>60</v>
      </c>
      <c r="Q2865" t="s">
        <v>58</v>
      </c>
    </row>
    <row r="2866" spans="1:17" x14ac:dyDescent="0.25">
      <c r="A2866" t="s">
        <v>43</v>
      </c>
      <c r="B2866" t="s">
        <v>36</v>
      </c>
      <c r="C2866" t="s">
        <v>48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16.692589999999999</v>
      </c>
      <c r="H2866">
        <v>16.692589999999999</v>
      </c>
      <c r="I2866">
        <v>85.700599999999994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12331</v>
      </c>
      <c r="P2866" t="s">
        <v>60</v>
      </c>
      <c r="Q2866" t="s">
        <v>58</v>
      </c>
    </row>
    <row r="2867" spans="1:17" x14ac:dyDescent="0.25">
      <c r="A2867" t="s">
        <v>30</v>
      </c>
      <c r="B2867" t="s">
        <v>36</v>
      </c>
      <c r="C2867" t="s">
        <v>48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0.28626380000000001</v>
      </c>
      <c r="H2867">
        <v>0.28626380000000001</v>
      </c>
      <c r="I2867">
        <v>85.285300000000007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23026</v>
      </c>
      <c r="P2867" t="s">
        <v>60</v>
      </c>
      <c r="Q2867" t="s">
        <v>58</v>
      </c>
    </row>
    <row r="2868" spans="1:17" x14ac:dyDescent="0.25">
      <c r="A2868" t="s">
        <v>28</v>
      </c>
      <c r="B2868" t="s">
        <v>36</v>
      </c>
      <c r="C2868" t="s">
        <v>48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1.2251620000000001</v>
      </c>
      <c r="H2868">
        <v>1.2251620000000001</v>
      </c>
      <c r="I2868">
        <v>85.285300000000007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23026</v>
      </c>
      <c r="P2868" t="s">
        <v>60</v>
      </c>
      <c r="Q2868" t="s">
        <v>58</v>
      </c>
    </row>
    <row r="2869" spans="1:17" x14ac:dyDescent="0.25">
      <c r="A2869" t="s">
        <v>29</v>
      </c>
      <c r="B2869" t="s">
        <v>36</v>
      </c>
      <c r="C2869" t="s">
        <v>48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1.0210870000000001</v>
      </c>
      <c r="H2869">
        <v>1.0210870000000001</v>
      </c>
      <c r="I2869">
        <v>85.285300000000007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23026</v>
      </c>
      <c r="P2869" t="s">
        <v>60</v>
      </c>
      <c r="Q2869" t="s">
        <v>58</v>
      </c>
    </row>
    <row r="2870" spans="1:17" x14ac:dyDescent="0.25">
      <c r="A2870" t="s">
        <v>43</v>
      </c>
      <c r="B2870" t="s">
        <v>36</v>
      </c>
      <c r="C2870" t="s">
        <v>48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28.21058</v>
      </c>
      <c r="H2870">
        <v>28.21058</v>
      </c>
      <c r="I2870">
        <v>85.285300000000007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23026</v>
      </c>
      <c r="P2870" t="s">
        <v>60</v>
      </c>
      <c r="Q2870" t="s">
        <v>58</v>
      </c>
    </row>
    <row r="2871" spans="1:17" x14ac:dyDescent="0.25">
      <c r="A2871" t="s">
        <v>30</v>
      </c>
      <c r="B2871" t="s">
        <v>36</v>
      </c>
      <c r="C2871" t="s">
        <v>37</v>
      </c>
      <c r="D2871" t="s">
        <v>59</v>
      </c>
      <c r="E2871">
        <v>11</v>
      </c>
      <c r="F2871" t="str">
        <f t="shared" si="44"/>
        <v>Average Per Ton1-in-2August Typical Event Day100% Cycling11</v>
      </c>
      <c r="G2871">
        <v>0.20698259999999999</v>
      </c>
      <c r="H2871">
        <v>0.20698259999999999</v>
      </c>
      <c r="I2871">
        <v>80.084199999999996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10695</v>
      </c>
      <c r="P2871" t="s">
        <v>60</v>
      </c>
      <c r="Q2871" t="s">
        <v>58</v>
      </c>
    </row>
    <row r="2872" spans="1:17" x14ac:dyDescent="0.25">
      <c r="A2872" t="s">
        <v>28</v>
      </c>
      <c r="B2872" t="s">
        <v>36</v>
      </c>
      <c r="C2872" t="s">
        <v>37</v>
      </c>
      <c r="D2872" t="s">
        <v>59</v>
      </c>
      <c r="E2872">
        <v>11</v>
      </c>
      <c r="F2872" t="str">
        <f t="shared" si="44"/>
        <v>Average Per Premise1-in-2August Typical Event Day100% Cycling11</v>
      </c>
      <c r="G2872">
        <v>0.92762089999999997</v>
      </c>
      <c r="H2872">
        <v>0.92762089999999997</v>
      </c>
      <c r="I2872">
        <v>80.084199999999996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10695</v>
      </c>
      <c r="P2872" t="s">
        <v>60</v>
      </c>
      <c r="Q2872" t="s">
        <v>58</v>
      </c>
    </row>
    <row r="2873" spans="1:17" x14ac:dyDescent="0.25">
      <c r="A2873" t="s">
        <v>29</v>
      </c>
      <c r="B2873" t="s">
        <v>36</v>
      </c>
      <c r="C2873" t="s">
        <v>37</v>
      </c>
      <c r="D2873" t="s">
        <v>59</v>
      </c>
      <c r="E2873">
        <v>11</v>
      </c>
      <c r="F2873" t="str">
        <f t="shared" si="44"/>
        <v>Average Per Device1-in-2August Typical Event Day100% Cycling11</v>
      </c>
      <c r="G2873">
        <v>0.7512991</v>
      </c>
      <c r="H2873">
        <v>0.7512991</v>
      </c>
      <c r="I2873">
        <v>80.084199999999996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10695</v>
      </c>
      <c r="P2873" t="s">
        <v>60</v>
      </c>
      <c r="Q2873" t="s">
        <v>58</v>
      </c>
    </row>
    <row r="2874" spans="1:17" x14ac:dyDescent="0.25">
      <c r="A2874" t="s">
        <v>43</v>
      </c>
      <c r="B2874" t="s">
        <v>36</v>
      </c>
      <c r="C2874" t="s">
        <v>37</v>
      </c>
      <c r="D2874" t="s">
        <v>59</v>
      </c>
      <c r="E2874">
        <v>11</v>
      </c>
      <c r="F2874" t="str">
        <f t="shared" si="44"/>
        <v>Aggregate1-in-2August Typical Event Day100% Cycling11</v>
      </c>
      <c r="G2874">
        <v>9.9209049999999994</v>
      </c>
      <c r="H2874">
        <v>9.9209049999999994</v>
      </c>
      <c r="I2874">
        <v>80.084199999999996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10695</v>
      </c>
      <c r="P2874" t="s">
        <v>60</v>
      </c>
      <c r="Q2874" t="s">
        <v>58</v>
      </c>
    </row>
    <row r="2875" spans="1:17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0.29222740000000003</v>
      </c>
      <c r="H2875">
        <v>0.29222740000000003</v>
      </c>
      <c r="I2875">
        <v>80.897599999999997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12331</v>
      </c>
      <c r="P2875" t="s">
        <v>60</v>
      </c>
      <c r="Q2875" t="s">
        <v>58</v>
      </c>
    </row>
    <row r="2876" spans="1:17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1.199538</v>
      </c>
      <c r="H2876">
        <v>1.199538</v>
      </c>
      <c r="I2876">
        <v>80.897599999999997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12331</v>
      </c>
      <c r="P2876" t="s">
        <v>60</v>
      </c>
      <c r="Q2876" t="s">
        <v>58</v>
      </c>
    </row>
    <row r="2877" spans="1:17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1.025549</v>
      </c>
      <c r="H2877">
        <v>1.025549</v>
      </c>
      <c r="I2877">
        <v>80.897599999999997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12331</v>
      </c>
      <c r="P2877" t="s">
        <v>60</v>
      </c>
      <c r="Q2877" t="s">
        <v>58</v>
      </c>
    </row>
    <row r="2878" spans="1:17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14.791499999999999</v>
      </c>
      <c r="H2878">
        <v>14.791499999999999</v>
      </c>
      <c r="I2878">
        <v>80.897599999999997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12331</v>
      </c>
      <c r="P2878" t="s">
        <v>60</v>
      </c>
      <c r="Q2878" t="s">
        <v>58</v>
      </c>
    </row>
    <row r="2879" spans="1:17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0.2526312</v>
      </c>
      <c r="H2879">
        <v>0.2526312</v>
      </c>
      <c r="I2879">
        <v>80.519800000000004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23026</v>
      </c>
      <c r="P2879" t="s">
        <v>60</v>
      </c>
      <c r="Q2879" t="s">
        <v>58</v>
      </c>
    </row>
    <row r="2880" spans="1:17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1.0812200000000001</v>
      </c>
      <c r="H2880">
        <v>1.0812200000000001</v>
      </c>
      <c r="I2880">
        <v>80.519800000000004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23026</v>
      </c>
      <c r="P2880" t="s">
        <v>60</v>
      </c>
      <c r="Q2880" t="s">
        <v>58</v>
      </c>
    </row>
    <row r="2881" spans="1:17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0.90112099999999995</v>
      </c>
      <c r="H2881">
        <v>0.90112099999999995</v>
      </c>
      <c r="I2881">
        <v>80.519800000000004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23026</v>
      </c>
      <c r="P2881" t="s">
        <v>60</v>
      </c>
      <c r="Q2881" t="s">
        <v>58</v>
      </c>
    </row>
    <row r="2882" spans="1:17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24.896170000000001</v>
      </c>
      <c r="H2882">
        <v>24.896170000000001</v>
      </c>
      <c r="I2882">
        <v>80.519800000000004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23026</v>
      </c>
      <c r="P2882" t="s">
        <v>60</v>
      </c>
      <c r="Q2882" t="s">
        <v>58</v>
      </c>
    </row>
    <row r="2883" spans="1:17" x14ac:dyDescent="0.25">
      <c r="A2883" t="s">
        <v>30</v>
      </c>
      <c r="B2883" t="s">
        <v>36</v>
      </c>
      <c r="C2883" t="s">
        <v>49</v>
      </c>
      <c r="D2883" t="s">
        <v>59</v>
      </c>
      <c r="E2883">
        <v>11</v>
      </c>
      <c r="F2883" t="str">
        <f t="shared" ref="F2883:F2946" si="45">CONCATENATE(A2883,B2883,C2883,D2883,E2883)</f>
        <v>Average Per Ton1-in-2July Monthly System Peak Day100% Cycling11</v>
      </c>
      <c r="G2883">
        <v>0.18796969999999999</v>
      </c>
      <c r="H2883">
        <v>0.18796969999999999</v>
      </c>
      <c r="I2883">
        <v>74.395399999999995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10695</v>
      </c>
      <c r="P2883" t="s">
        <v>60</v>
      </c>
      <c r="Q2883" t="s">
        <v>58</v>
      </c>
    </row>
    <row r="2884" spans="1:17" x14ac:dyDescent="0.25">
      <c r="A2884" t="s">
        <v>28</v>
      </c>
      <c r="B2884" t="s">
        <v>36</v>
      </c>
      <c r="C2884" t="s">
        <v>49</v>
      </c>
      <c r="D2884" t="s">
        <v>59</v>
      </c>
      <c r="E2884">
        <v>11</v>
      </c>
      <c r="F2884" t="str">
        <f t="shared" si="45"/>
        <v>Average Per Premise1-in-2July Monthly System Peak Day100% Cycling11</v>
      </c>
      <c r="G2884">
        <v>0.84241180000000004</v>
      </c>
      <c r="H2884">
        <v>0.84241180000000004</v>
      </c>
      <c r="I2884">
        <v>74.395399999999995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10695</v>
      </c>
      <c r="P2884" t="s">
        <v>60</v>
      </c>
      <c r="Q2884" t="s">
        <v>58</v>
      </c>
    </row>
    <row r="2885" spans="1:17" x14ac:dyDescent="0.25">
      <c r="A2885" t="s">
        <v>29</v>
      </c>
      <c r="B2885" t="s">
        <v>36</v>
      </c>
      <c r="C2885" t="s">
        <v>49</v>
      </c>
      <c r="D2885" t="s">
        <v>59</v>
      </c>
      <c r="E2885">
        <v>11</v>
      </c>
      <c r="F2885" t="str">
        <f t="shared" si="45"/>
        <v>Average Per Device1-in-2July Monthly System Peak Day100% Cycling11</v>
      </c>
      <c r="G2885">
        <v>0.68228659999999997</v>
      </c>
      <c r="H2885">
        <v>0.68228659999999997</v>
      </c>
      <c r="I2885">
        <v>74.395399999999995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10695</v>
      </c>
      <c r="P2885" t="s">
        <v>60</v>
      </c>
      <c r="Q2885" t="s">
        <v>58</v>
      </c>
    </row>
    <row r="2886" spans="1:17" x14ac:dyDescent="0.25">
      <c r="A2886" t="s">
        <v>43</v>
      </c>
      <c r="B2886" t="s">
        <v>36</v>
      </c>
      <c r="C2886" t="s">
        <v>49</v>
      </c>
      <c r="D2886" t="s">
        <v>59</v>
      </c>
      <c r="E2886">
        <v>11</v>
      </c>
      <c r="F2886" t="str">
        <f t="shared" si="45"/>
        <v>Aggregate1-in-2July Monthly System Peak Day100% Cycling11</v>
      </c>
      <c r="G2886">
        <v>9.0095939999999999</v>
      </c>
      <c r="H2886">
        <v>9.0095939999999999</v>
      </c>
      <c r="I2886">
        <v>74.395399999999995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10695</v>
      </c>
      <c r="P2886" t="s">
        <v>60</v>
      </c>
      <c r="Q2886" t="s">
        <v>58</v>
      </c>
    </row>
    <row r="2887" spans="1:17" x14ac:dyDescent="0.25">
      <c r="A2887" t="s">
        <v>30</v>
      </c>
      <c r="B2887" t="s">
        <v>36</v>
      </c>
      <c r="C2887" t="s">
        <v>49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0.26671539999999999</v>
      </c>
      <c r="H2887">
        <v>0.26671539999999999</v>
      </c>
      <c r="I2887">
        <v>74.846599999999995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12331</v>
      </c>
      <c r="P2887" t="s">
        <v>60</v>
      </c>
      <c r="Q2887" t="s">
        <v>58</v>
      </c>
    </row>
    <row r="2888" spans="1:17" x14ac:dyDescent="0.25">
      <c r="A2888" t="s">
        <v>28</v>
      </c>
      <c r="B2888" t="s">
        <v>36</v>
      </c>
      <c r="C2888" t="s">
        <v>49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1.094816</v>
      </c>
      <c r="H2888">
        <v>1.094816</v>
      </c>
      <c r="I2888">
        <v>74.846599999999995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12331</v>
      </c>
      <c r="P2888" t="s">
        <v>60</v>
      </c>
      <c r="Q2888" t="s">
        <v>58</v>
      </c>
    </row>
    <row r="2889" spans="1:17" x14ac:dyDescent="0.25">
      <c r="A2889" t="s">
        <v>29</v>
      </c>
      <c r="B2889" t="s">
        <v>36</v>
      </c>
      <c r="C2889" t="s">
        <v>49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0.93601719999999999</v>
      </c>
      <c r="H2889">
        <v>0.93601710000000005</v>
      </c>
      <c r="I2889">
        <v>74.846599999999995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12331</v>
      </c>
      <c r="P2889" t="s">
        <v>60</v>
      </c>
      <c r="Q2889" t="s">
        <v>58</v>
      </c>
    </row>
    <row r="2890" spans="1:17" x14ac:dyDescent="0.25">
      <c r="A2890" t="s">
        <v>43</v>
      </c>
      <c r="B2890" t="s">
        <v>36</v>
      </c>
      <c r="C2890" t="s">
        <v>49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13.50018</v>
      </c>
      <c r="H2890">
        <v>13.50018</v>
      </c>
      <c r="I2890">
        <v>74.846599999999995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12331</v>
      </c>
      <c r="P2890" t="s">
        <v>60</v>
      </c>
      <c r="Q2890" t="s">
        <v>58</v>
      </c>
    </row>
    <row r="2891" spans="1:17" x14ac:dyDescent="0.25">
      <c r="A2891" t="s">
        <v>30</v>
      </c>
      <c r="B2891" t="s">
        <v>36</v>
      </c>
      <c r="C2891" t="s">
        <v>49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0.23013800000000001</v>
      </c>
      <c r="H2891">
        <v>0.23013800000000001</v>
      </c>
      <c r="I2891">
        <v>74.637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23026</v>
      </c>
      <c r="P2891" t="s">
        <v>60</v>
      </c>
      <c r="Q2891" t="s">
        <v>58</v>
      </c>
    </row>
    <row r="2892" spans="1:17" x14ac:dyDescent="0.25">
      <c r="A2892" t="s">
        <v>28</v>
      </c>
      <c r="B2892" t="s">
        <v>36</v>
      </c>
      <c r="C2892" t="s">
        <v>49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0.98495299999999997</v>
      </c>
      <c r="H2892">
        <v>0.98495299999999997</v>
      </c>
      <c r="I2892">
        <v>74.637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23026</v>
      </c>
      <c r="P2892" t="s">
        <v>60</v>
      </c>
      <c r="Q2892" t="s">
        <v>58</v>
      </c>
    </row>
    <row r="2893" spans="1:17" x14ac:dyDescent="0.25">
      <c r="A2893" t="s">
        <v>29</v>
      </c>
      <c r="B2893" t="s">
        <v>36</v>
      </c>
      <c r="C2893" t="s">
        <v>49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0.82088919999999999</v>
      </c>
      <c r="H2893">
        <v>0.82088919999999999</v>
      </c>
      <c r="I2893">
        <v>74.637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23026</v>
      </c>
      <c r="P2893" t="s">
        <v>60</v>
      </c>
      <c r="Q2893" t="s">
        <v>58</v>
      </c>
    </row>
    <row r="2894" spans="1:17" x14ac:dyDescent="0.25">
      <c r="A2894" t="s">
        <v>43</v>
      </c>
      <c r="B2894" t="s">
        <v>36</v>
      </c>
      <c r="C2894" t="s">
        <v>49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22.67953</v>
      </c>
      <c r="H2894">
        <v>22.67953</v>
      </c>
      <c r="I2894">
        <v>74.637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23026</v>
      </c>
      <c r="P2894" t="s">
        <v>60</v>
      </c>
      <c r="Q2894" t="s">
        <v>58</v>
      </c>
    </row>
    <row r="2895" spans="1:17" x14ac:dyDescent="0.25">
      <c r="A2895" t="s">
        <v>30</v>
      </c>
      <c r="B2895" t="s">
        <v>36</v>
      </c>
      <c r="C2895" t="s">
        <v>50</v>
      </c>
      <c r="D2895" t="s">
        <v>59</v>
      </c>
      <c r="E2895">
        <v>11</v>
      </c>
      <c r="F2895" t="str">
        <f t="shared" si="45"/>
        <v>Average Per Ton1-in-2June Monthly System Peak Day100% Cycling11</v>
      </c>
      <c r="G2895">
        <v>0.16085540000000001</v>
      </c>
      <c r="H2895">
        <v>0.16085540000000001</v>
      </c>
      <c r="I2895">
        <v>76.339200000000005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10695</v>
      </c>
      <c r="P2895" t="s">
        <v>60</v>
      </c>
      <c r="Q2895" t="s">
        <v>58</v>
      </c>
    </row>
    <row r="2896" spans="1:17" x14ac:dyDescent="0.25">
      <c r="A2896" t="s">
        <v>28</v>
      </c>
      <c r="B2896" t="s">
        <v>36</v>
      </c>
      <c r="C2896" t="s">
        <v>50</v>
      </c>
      <c r="D2896" t="s">
        <v>59</v>
      </c>
      <c r="E2896">
        <v>11</v>
      </c>
      <c r="F2896" t="str">
        <f t="shared" si="45"/>
        <v>Average Per Premise1-in-2June Monthly System Peak Day100% Cycling11</v>
      </c>
      <c r="G2896">
        <v>0.72089550000000002</v>
      </c>
      <c r="H2896">
        <v>0.72089539999999996</v>
      </c>
      <c r="I2896">
        <v>76.339200000000005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10695</v>
      </c>
      <c r="P2896" t="s">
        <v>60</v>
      </c>
      <c r="Q2896" t="s">
        <v>58</v>
      </c>
    </row>
    <row r="2897" spans="1:17" x14ac:dyDescent="0.25">
      <c r="A2897" t="s">
        <v>29</v>
      </c>
      <c r="B2897" t="s">
        <v>36</v>
      </c>
      <c r="C2897" t="s">
        <v>50</v>
      </c>
      <c r="D2897" t="s">
        <v>59</v>
      </c>
      <c r="E2897">
        <v>11</v>
      </c>
      <c r="F2897" t="str">
        <f t="shared" si="45"/>
        <v>Average Per Device1-in-2June Monthly System Peak Day100% Cycling11</v>
      </c>
      <c r="G2897">
        <v>0.58386800000000005</v>
      </c>
      <c r="H2897">
        <v>0.58386800000000005</v>
      </c>
      <c r="I2897">
        <v>76.339200000000005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10695</v>
      </c>
      <c r="P2897" t="s">
        <v>60</v>
      </c>
      <c r="Q2897" t="s">
        <v>58</v>
      </c>
    </row>
    <row r="2898" spans="1:17" x14ac:dyDescent="0.25">
      <c r="A2898" t="s">
        <v>43</v>
      </c>
      <c r="B2898" t="s">
        <v>36</v>
      </c>
      <c r="C2898" t="s">
        <v>50</v>
      </c>
      <c r="D2898" t="s">
        <v>59</v>
      </c>
      <c r="E2898">
        <v>11</v>
      </c>
      <c r="F2898" t="str">
        <f t="shared" si="45"/>
        <v>Aggregate1-in-2June Monthly System Peak Day100% Cycling11</v>
      </c>
      <c r="G2898">
        <v>7.7099770000000003</v>
      </c>
      <c r="H2898">
        <v>7.7099770000000003</v>
      </c>
      <c r="I2898">
        <v>76.339200000000005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10695</v>
      </c>
      <c r="P2898" t="s">
        <v>60</v>
      </c>
      <c r="Q2898" t="s">
        <v>58</v>
      </c>
    </row>
    <row r="2899" spans="1:17" x14ac:dyDescent="0.25">
      <c r="A2899" t="s">
        <v>30</v>
      </c>
      <c r="B2899" t="s">
        <v>36</v>
      </c>
      <c r="C2899" t="s">
        <v>50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0.2325574</v>
      </c>
      <c r="H2899">
        <v>0.2325574</v>
      </c>
      <c r="I2899">
        <v>77.084000000000003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12331</v>
      </c>
      <c r="P2899" t="s">
        <v>60</v>
      </c>
      <c r="Q2899" t="s">
        <v>58</v>
      </c>
    </row>
    <row r="2900" spans="1:17" x14ac:dyDescent="0.25">
      <c r="A2900" t="s">
        <v>28</v>
      </c>
      <c r="B2900" t="s">
        <v>36</v>
      </c>
      <c r="C2900" t="s">
        <v>50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0.9546038</v>
      </c>
      <c r="H2900">
        <v>0.9546038</v>
      </c>
      <c r="I2900">
        <v>77.084000000000003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12331</v>
      </c>
      <c r="P2900" t="s">
        <v>60</v>
      </c>
      <c r="Q2900" t="s">
        <v>58</v>
      </c>
    </row>
    <row r="2901" spans="1:17" x14ac:dyDescent="0.25">
      <c r="A2901" t="s">
        <v>29</v>
      </c>
      <c r="B2901" t="s">
        <v>36</v>
      </c>
      <c r="C2901" t="s">
        <v>50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0.81614220000000004</v>
      </c>
      <c r="H2901">
        <v>0.81614220000000004</v>
      </c>
      <c r="I2901">
        <v>77.084000000000003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12331</v>
      </c>
      <c r="P2901" t="s">
        <v>60</v>
      </c>
      <c r="Q2901" t="s">
        <v>58</v>
      </c>
    </row>
    <row r="2902" spans="1:17" x14ac:dyDescent="0.25">
      <c r="A2902" t="s">
        <v>43</v>
      </c>
      <c r="B2902" t="s">
        <v>36</v>
      </c>
      <c r="C2902" t="s">
        <v>50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11.77122</v>
      </c>
      <c r="H2902">
        <v>11.77122</v>
      </c>
      <c r="I2902">
        <v>77.084000000000003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12331</v>
      </c>
      <c r="P2902" t="s">
        <v>60</v>
      </c>
      <c r="Q2902" t="s">
        <v>58</v>
      </c>
    </row>
    <row r="2903" spans="1:17" x14ac:dyDescent="0.25">
      <c r="A2903" t="s">
        <v>30</v>
      </c>
      <c r="B2903" t="s">
        <v>36</v>
      </c>
      <c r="C2903" t="s">
        <v>50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0.19925180000000001</v>
      </c>
      <c r="H2903">
        <v>0.19925180000000001</v>
      </c>
      <c r="I2903">
        <v>76.738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23026</v>
      </c>
      <c r="P2903" t="s">
        <v>60</v>
      </c>
      <c r="Q2903" t="s">
        <v>58</v>
      </c>
    </row>
    <row r="2904" spans="1:17" x14ac:dyDescent="0.25">
      <c r="A2904" t="s">
        <v>28</v>
      </c>
      <c r="B2904" t="s">
        <v>36</v>
      </c>
      <c r="C2904" t="s">
        <v>50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0.85276510000000005</v>
      </c>
      <c r="H2904">
        <v>0.85276510000000005</v>
      </c>
      <c r="I2904">
        <v>76.738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23026</v>
      </c>
      <c r="P2904" t="s">
        <v>60</v>
      </c>
      <c r="Q2904" t="s">
        <v>58</v>
      </c>
    </row>
    <row r="2905" spans="1:17" x14ac:dyDescent="0.25">
      <c r="A2905" t="s">
        <v>29</v>
      </c>
      <c r="B2905" t="s">
        <v>36</v>
      </c>
      <c r="C2905" t="s">
        <v>50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0.71071989999999996</v>
      </c>
      <c r="H2905">
        <v>0.71071989999999996</v>
      </c>
      <c r="I2905">
        <v>76.738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23026</v>
      </c>
      <c r="P2905" t="s">
        <v>60</v>
      </c>
      <c r="Q2905" t="s">
        <v>58</v>
      </c>
    </row>
    <row r="2906" spans="1:17" x14ac:dyDescent="0.25">
      <c r="A2906" t="s">
        <v>43</v>
      </c>
      <c r="B2906" t="s">
        <v>36</v>
      </c>
      <c r="C2906" t="s">
        <v>50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19.635770000000001</v>
      </c>
      <c r="H2906">
        <v>19.635770000000001</v>
      </c>
      <c r="I2906">
        <v>76.738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23026</v>
      </c>
      <c r="P2906" t="s">
        <v>60</v>
      </c>
      <c r="Q2906" t="s">
        <v>58</v>
      </c>
    </row>
    <row r="2907" spans="1:17" x14ac:dyDescent="0.25">
      <c r="A2907" t="s">
        <v>30</v>
      </c>
      <c r="B2907" t="s">
        <v>36</v>
      </c>
      <c r="C2907" t="s">
        <v>51</v>
      </c>
      <c r="D2907" t="s">
        <v>59</v>
      </c>
      <c r="E2907">
        <v>11</v>
      </c>
      <c r="F2907" t="str">
        <f t="shared" si="45"/>
        <v>Average Per Ton1-in-2May Monthly System Peak Day100% Cycling11</v>
      </c>
      <c r="G2907">
        <v>0.12195880000000001</v>
      </c>
      <c r="H2907">
        <v>0.12195880000000001</v>
      </c>
      <c r="I2907">
        <v>69.371799999999993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10695</v>
      </c>
      <c r="P2907" t="s">
        <v>60</v>
      </c>
      <c r="Q2907" t="s">
        <v>58</v>
      </c>
    </row>
    <row r="2908" spans="1:17" x14ac:dyDescent="0.25">
      <c r="A2908" t="s">
        <v>28</v>
      </c>
      <c r="B2908" t="s">
        <v>36</v>
      </c>
      <c r="C2908" t="s">
        <v>51</v>
      </c>
      <c r="D2908" t="s">
        <v>59</v>
      </c>
      <c r="E2908">
        <v>11</v>
      </c>
      <c r="F2908" t="str">
        <f t="shared" si="45"/>
        <v>Average Per Premise1-in-2May Monthly System Peak Day100% Cycling11</v>
      </c>
      <c r="G2908">
        <v>0.54657509999999998</v>
      </c>
      <c r="H2908">
        <v>0.54657509999999998</v>
      </c>
      <c r="I2908">
        <v>69.371799999999993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10695</v>
      </c>
      <c r="P2908" t="s">
        <v>60</v>
      </c>
      <c r="Q2908" t="s">
        <v>58</v>
      </c>
    </row>
    <row r="2909" spans="1:17" x14ac:dyDescent="0.25">
      <c r="A2909" t="s">
        <v>29</v>
      </c>
      <c r="B2909" t="s">
        <v>36</v>
      </c>
      <c r="C2909" t="s">
        <v>51</v>
      </c>
      <c r="D2909" t="s">
        <v>59</v>
      </c>
      <c r="E2909">
        <v>11</v>
      </c>
      <c r="F2909" t="str">
        <f t="shared" si="45"/>
        <v>Average Per Device1-in-2May Monthly System Peak Day100% Cycling11</v>
      </c>
      <c r="G2909">
        <v>0.44268239999999998</v>
      </c>
      <c r="H2909">
        <v>0.44268239999999998</v>
      </c>
      <c r="I2909">
        <v>69.371799999999993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10695</v>
      </c>
      <c r="P2909" t="s">
        <v>60</v>
      </c>
      <c r="Q2909" t="s">
        <v>58</v>
      </c>
    </row>
    <row r="2910" spans="1:17" x14ac:dyDescent="0.25">
      <c r="A2910" t="s">
        <v>43</v>
      </c>
      <c r="B2910" t="s">
        <v>36</v>
      </c>
      <c r="C2910" t="s">
        <v>51</v>
      </c>
      <c r="D2910" t="s">
        <v>59</v>
      </c>
      <c r="E2910">
        <v>11</v>
      </c>
      <c r="F2910" t="str">
        <f t="shared" si="45"/>
        <v>Aggregate1-in-2May Monthly System Peak Day100% Cycling11</v>
      </c>
      <c r="G2910">
        <v>5.8456210000000004</v>
      </c>
      <c r="H2910">
        <v>5.8456210000000004</v>
      </c>
      <c r="I2910">
        <v>69.371799999999993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10695</v>
      </c>
      <c r="P2910" t="s">
        <v>60</v>
      </c>
      <c r="Q2910" t="s">
        <v>58</v>
      </c>
    </row>
    <row r="2911" spans="1:17" x14ac:dyDescent="0.25">
      <c r="A2911" t="s">
        <v>30</v>
      </c>
      <c r="B2911" t="s">
        <v>36</v>
      </c>
      <c r="C2911" t="s">
        <v>51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0.18412110000000001</v>
      </c>
      <c r="H2911">
        <v>0.18412110000000001</v>
      </c>
      <c r="I2911">
        <v>69.967399999999998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12331</v>
      </c>
      <c r="P2911" t="s">
        <v>60</v>
      </c>
      <c r="Q2911" t="s">
        <v>58</v>
      </c>
    </row>
    <row r="2912" spans="1:17" x14ac:dyDescent="0.25">
      <c r="A2912" t="s">
        <v>28</v>
      </c>
      <c r="B2912" t="s">
        <v>36</v>
      </c>
      <c r="C2912" t="s">
        <v>51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0.75578210000000001</v>
      </c>
      <c r="H2912">
        <v>0.75578210000000001</v>
      </c>
      <c r="I2912">
        <v>69.967399999999998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12331</v>
      </c>
      <c r="P2912" t="s">
        <v>60</v>
      </c>
      <c r="Q2912" t="s">
        <v>58</v>
      </c>
    </row>
    <row r="2913" spans="1:17" x14ac:dyDescent="0.25">
      <c r="A2913" t="s">
        <v>29</v>
      </c>
      <c r="B2913" t="s">
        <v>36</v>
      </c>
      <c r="C2913" t="s">
        <v>51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0.64615880000000003</v>
      </c>
      <c r="H2913">
        <v>0.64615880000000003</v>
      </c>
      <c r="I2913">
        <v>69.967399999999998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12331</v>
      </c>
      <c r="P2913" t="s">
        <v>60</v>
      </c>
      <c r="Q2913" t="s">
        <v>58</v>
      </c>
    </row>
    <row r="2914" spans="1:17" x14ac:dyDescent="0.25">
      <c r="A2914" t="s">
        <v>43</v>
      </c>
      <c r="B2914" t="s">
        <v>36</v>
      </c>
      <c r="C2914" t="s">
        <v>51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9.3195490000000003</v>
      </c>
      <c r="H2914">
        <v>9.3195490000000003</v>
      </c>
      <c r="I2914">
        <v>69.967399999999998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12331</v>
      </c>
      <c r="P2914" t="s">
        <v>60</v>
      </c>
      <c r="Q2914" t="s">
        <v>58</v>
      </c>
    </row>
    <row r="2915" spans="1:17" x14ac:dyDescent="0.25">
      <c r="A2915" t="s">
        <v>30</v>
      </c>
      <c r="B2915" t="s">
        <v>36</v>
      </c>
      <c r="C2915" t="s">
        <v>51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0.15524669999999999</v>
      </c>
      <c r="H2915">
        <v>0.15524669999999999</v>
      </c>
      <c r="I2915">
        <v>69.690799999999996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23026</v>
      </c>
      <c r="P2915" t="s">
        <v>60</v>
      </c>
      <c r="Q2915" t="s">
        <v>58</v>
      </c>
    </row>
    <row r="2916" spans="1:17" x14ac:dyDescent="0.25">
      <c r="A2916" t="s">
        <v>28</v>
      </c>
      <c r="B2916" t="s">
        <v>36</v>
      </c>
      <c r="C2916" t="s">
        <v>51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0.66443050000000003</v>
      </c>
      <c r="H2916">
        <v>0.66443050000000003</v>
      </c>
      <c r="I2916">
        <v>69.690799999999996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23026</v>
      </c>
      <c r="P2916" t="s">
        <v>60</v>
      </c>
      <c r="Q2916" t="s">
        <v>58</v>
      </c>
    </row>
    <row r="2917" spans="1:17" x14ac:dyDescent="0.25">
      <c r="A2917" t="s">
        <v>29</v>
      </c>
      <c r="B2917" t="s">
        <v>36</v>
      </c>
      <c r="C2917" t="s">
        <v>51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0.55375620000000003</v>
      </c>
      <c r="H2917">
        <v>0.55375620000000003</v>
      </c>
      <c r="I2917">
        <v>69.690799999999996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23026</v>
      </c>
      <c r="P2917" t="s">
        <v>60</v>
      </c>
      <c r="Q2917" t="s">
        <v>58</v>
      </c>
    </row>
    <row r="2918" spans="1:17" x14ac:dyDescent="0.25">
      <c r="A2918" t="s">
        <v>43</v>
      </c>
      <c r="B2918" t="s">
        <v>36</v>
      </c>
      <c r="C2918" t="s">
        <v>51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15.29918</v>
      </c>
      <c r="H2918">
        <v>15.29918</v>
      </c>
      <c r="I2918">
        <v>69.690799999999996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23026</v>
      </c>
      <c r="P2918" t="s">
        <v>60</v>
      </c>
      <c r="Q2918" t="s">
        <v>58</v>
      </c>
    </row>
    <row r="2919" spans="1:17" x14ac:dyDescent="0.25">
      <c r="A2919" t="s">
        <v>30</v>
      </c>
      <c r="B2919" t="s">
        <v>36</v>
      </c>
      <c r="C2919" t="s">
        <v>52</v>
      </c>
      <c r="D2919" t="s">
        <v>59</v>
      </c>
      <c r="E2919">
        <v>11</v>
      </c>
      <c r="F2919" t="str">
        <f t="shared" si="45"/>
        <v>Average Per Ton1-in-2October Monthly System Peak Day100% Cycling11</v>
      </c>
      <c r="G2919">
        <v>0.15184629999999999</v>
      </c>
      <c r="H2919">
        <v>0.15184629999999999</v>
      </c>
      <c r="I2919">
        <v>72.371499999999997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10695</v>
      </c>
      <c r="P2919" t="s">
        <v>60</v>
      </c>
      <c r="Q2919" t="s">
        <v>58</v>
      </c>
    </row>
    <row r="2920" spans="1:17" x14ac:dyDescent="0.25">
      <c r="A2920" t="s">
        <v>28</v>
      </c>
      <c r="B2920" t="s">
        <v>36</v>
      </c>
      <c r="C2920" t="s">
        <v>52</v>
      </c>
      <c r="D2920" t="s">
        <v>59</v>
      </c>
      <c r="E2920">
        <v>11</v>
      </c>
      <c r="F2920" t="str">
        <f t="shared" si="45"/>
        <v>Average Per Premise1-in-2October Monthly System Peak Day100% Cycling11</v>
      </c>
      <c r="G2920">
        <v>0.68052009999999996</v>
      </c>
      <c r="H2920">
        <v>0.68052009999999996</v>
      </c>
      <c r="I2920">
        <v>72.371499999999997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10695</v>
      </c>
      <c r="P2920" t="s">
        <v>60</v>
      </c>
      <c r="Q2920" t="s">
        <v>58</v>
      </c>
    </row>
    <row r="2921" spans="1:17" x14ac:dyDescent="0.25">
      <c r="A2921" t="s">
        <v>29</v>
      </c>
      <c r="B2921" t="s">
        <v>36</v>
      </c>
      <c r="C2921" t="s">
        <v>52</v>
      </c>
      <c r="D2921" t="s">
        <v>59</v>
      </c>
      <c r="E2921">
        <v>11</v>
      </c>
      <c r="F2921" t="str">
        <f t="shared" si="45"/>
        <v>Average Per Device1-in-2October Monthly System Peak Day100% Cycling11</v>
      </c>
      <c r="G2921">
        <v>0.55116719999999997</v>
      </c>
      <c r="H2921">
        <v>0.55116719999999997</v>
      </c>
      <c r="I2921">
        <v>72.371499999999997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10695</v>
      </c>
      <c r="P2921" t="s">
        <v>60</v>
      </c>
      <c r="Q2921" t="s">
        <v>58</v>
      </c>
    </row>
    <row r="2922" spans="1:17" x14ac:dyDescent="0.25">
      <c r="A2922" t="s">
        <v>43</v>
      </c>
      <c r="B2922" t="s">
        <v>36</v>
      </c>
      <c r="C2922" t="s">
        <v>52</v>
      </c>
      <c r="D2922" t="s">
        <v>59</v>
      </c>
      <c r="E2922">
        <v>11</v>
      </c>
      <c r="F2922" t="str">
        <f t="shared" si="45"/>
        <v>Aggregate1-in-2October Monthly System Peak Day100% Cycling11</v>
      </c>
      <c r="G2922">
        <v>7.2781630000000002</v>
      </c>
      <c r="H2922">
        <v>7.2781630000000002</v>
      </c>
      <c r="I2922">
        <v>72.371499999999997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10695</v>
      </c>
      <c r="P2922" t="s">
        <v>60</v>
      </c>
      <c r="Q2922" t="s">
        <v>58</v>
      </c>
    </row>
    <row r="2923" spans="1:17" x14ac:dyDescent="0.25">
      <c r="A2923" t="s">
        <v>30</v>
      </c>
      <c r="B2923" t="s">
        <v>36</v>
      </c>
      <c r="C2923" t="s">
        <v>52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0.21908610000000001</v>
      </c>
      <c r="H2923">
        <v>0.21908610000000001</v>
      </c>
      <c r="I2923">
        <v>72.703299999999999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12331</v>
      </c>
      <c r="P2923" t="s">
        <v>60</v>
      </c>
      <c r="Q2923" t="s">
        <v>58</v>
      </c>
    </row>
    <row r="2924" spans="1:17" x14ac:dyDescent="0.25">
      <c r="A2924" t="s">
        <v>28</v>
      </c>
      <c r="B2924" t="s">
        <v>36</v>
      </c>
      <c r="C2924" t="s">
        <v>52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0.89930650000000001</v>
      </c>
      <c r="H2924">
        <v>0.89930650000000001</v>
      </c>
      <c r="I2924">
        <v>72.703299999999999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12331</v>
      </c>
      <c r="P2924" t="s">
        <v>60</v>
      </c>
      <c r="Q2924" t="s">
        <v>58</v>
      </c>
    </row>
    <row r="2925" spans="1:17" x14ac:dyDescent="0.25">
      <c r="A2925" t="s">
        <v>29</v>
      </c>
      <c r="B2925" t="s">
        <v>36</v>
      </c>
      <c r="C2925" t="s">
        <v>52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0.76886549999999998</v>
      </c>
      <c r="H2925">
        <v>0.76886549999999998</v>
      </c>
      <c r="I2925">
        <v>72.703299999999999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12331</v>
      </c>
      <c r="P2925" t="s">
        <v>60</v>
      </c>
      <c r="Q2925" t="s">
        <v>58</v>
      </c>
    </row>
    <row r="2926" spans="1:17" x14ac:dyDescent="0.25">
      <c r="A2926" t="s">
        <v>43</v>
      </c>
      <c r="B2926" t="s">
        <v>36</v>
      </c>
      <c r="C2926" t="s">
        <v>52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11.08935</v>
      </c>
      <c r="H2926">
        <v>11.08935</v>
      </c>
      <c r="I2926">
        <v>72.703299999999999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12331</v>
      </c>
      <c r="P2926" t="s">
        <v>60</v>
      </c>
      <c r="Q2926" t="s">
        <v>58</v>
      </c>
    </row>
    <row r="2927" spans="1:17" x14ac:dyDescent="0.25">
      <c r="A2927" t="s">
        <v>30</v>
      </c>
      <c r="B2927" t="s">
        <v>36</v>
      </c>
      <c r="C2927" t="s">
        <v>52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0.1878532</v>
      </c>
      <c r="H2927">
        <v>0.1878532</v>
      </c>
      <c r="I2927">
        <v>72.549199999999999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23026</v>
      </c>
      <c r="P2927" t="s">
        <v>60</v>
      </c>
      <c r="Q2927" t="s">
        <v>58</v>
      </c>
    </row>
    <row r="2928" spans="1:17" x14ac:dyDescent="0.25">
      <c r="A2928" t="s">
        <v>28</v>
      </c>
      <c r="B2928" t="s">
        <v>36</v>
      </c>
      <c r="C2928" t="s">
        <v>52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0.8039809</v>
      </c>
      <c r="H2928">
        <v>0.8039809</v>
      </c>
      <c r="I2928">
        <v>72.549199999999999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23026</v>
      </c>
      <c r="P2928" t="s">
        <v>60</v>
      </c>
      <c r="Q2928" t="s">
        <v>58</v>
      </c>
    </row>
    <row r="2929" spans="1:17" x14ac:dyDescent="0.25">
      <c r="A2929" t="s">
        <v>29</v>
      </c>
      <c r="B2929" t="s">
        <v>36</v>
      </c>
      <c r="C2929" t="s">
        <v>52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0.67006169999999998</v>
      </c>
      <c r="H2929">
        <v>0.67006169999999998</v>
      </c>
      <c r="I2929">
        <v>72.549199999999999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23026</v>
      </c>
      <c r="P2929" t="s">
        <v>60</v>
      </c>
      <c r="Q2929" t="s">
        <v>58</v>
      </c>
    </row>
    <row r="2930" spans="1:17" x14ac:dyDescent="0.25">
      <c r="A2930" t="s">
        <v>43</v>
      </c>
      <c r="B2930" t="s">
        <v>36</v>
      </c>
      <c r="C2930" t="s">
        <v>52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18.512460000000001</v>
      </c>
      <c r="H2930">
        <v>18.512460000000001</v>
      </c>
      <c r="I2930">
        <v>72.549199999999999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23026</v>
      </c>
      <c r="P2930" t="s">
        <v>60</v>
      </c>
      <c r="Q2930" t="s">
        <v>58</v>
      </c>
    </row>
    <row r="2931" spans="1:17" x14ac:dyDescent="0.25">
      <c r="A2931" t="s">
        <v>30</v>
      </c>
      <c r="B2931" t="s">
        <v>36</v>
      </c>
      <c r="C2931" t="s">
        <v>53</v>
      </c>
      <c r="D2931" t="s">
        <v>59</v>
      </c>
      <c r="E2931">
        <v>11</v>
      </c>
      <c r="F2931" t="str">
        <f t="shared" si="45"/>
        <v>Average Per Ton1-in-2September Monthly System Peak Day100% Cycling11</v>
      </c>
      <c r="G2931">
        <v>0.2430166</v>
      </c>
      <c r="H2931">
        <v>0.2430166</v>
      </c>
      <c r="I2931">
        <v>84.795699999999997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10695</v>
      </c>
      <c r="P2931" t="s">
        <v>60</v>
      </c>
      <c r="Q2931" t="s">
        <v>58</v>
      </c>
    </row>
    <row r="2932" spans="1:17" x14ac:dyDescent="0.25">
      <c r="A2932" t="s">
        <v>28</v>
      </c>
      <c r="B2932" t="s">
        <v>36</v>
      </c>
      <c r="C2932" t="s">
        <v>53</v>
      </c>
      <c r="D2932" t="s">
        <v>59</v>
      </c>
      <c r="E2932">
        <v>11</v>
      </c>
      <c r="F2932" t="str">
        <f t="shared" si="45"/>
        <v>Average Per Premise1-in-2September Monthly System Peak Day100% Cycling11</v>
      </c>
      <c r="G2932">
        <v>1.0891120000000001</v>
      </c>
      <c r="H2932">
        <v>1.0891120000000001</v>
      </c>
      <c r="I2932">
        <v>84.795699999999997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10695</v>
      </c>
      <c r="P2932" t="s">
        <v>60</v>
      </c>
      <c r="Q2932" t="s">
        <v>58</v>
      </c>
    </row>
    <row r="2933" spans="1:17" x14ac:dyDescent="0.25">
      <c r="A2933" t="s">
        <v>29</v>
      </c>
      <c r="B2933" t="s">
        <v>36</v>
      </c>
      <c r="C2933" t="s">
        <v>53</v>
      </c>
      <c r="D2933" t="s">
        <v>59</v>
      </c>
      <c r="E2933">
        <v>11</v>
      </c>
      <c r="F2933" t="str">
        <f t="shared" si="45"/>
        <v>Average Per Device1-in-2September Monthly System Peak Day100% Cycling11</v>
      </c>
      <c r="G2933">
        <v>0.88209400000000004</v>
      </c>
      <c r="H2933">
        <v>0.88209400000000004</v>
      </c>
      <c r="I2933">
        <v>84.795699999999997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10695</v>
      </c>
      <c r="P2933" t="s">
        <v>60</v>
      </c>
      <c r="Q2933" t="s">
        <v>58</v>
      </c>
    </row>
    <row r="2934" spans="1:17" x14ac:dyDescent="0.25">
      <c r="A2934" t="s">
        <v>43</v>
      </c>
      <c r="B2934" t="s">
        <v>36</v>
      </c>
      <c r="C2934" t="s">
        <v>53</v>
      </c>
      <c r="D2934" t="s">
        <v>59</v>
      </c>
      <c r="E2934">
        <v>11</v>
      </c>
      <c r="F2934" t="str">
        <f t="shared" si="45"/>
        <v>Aggregate1-in-2September Monthly System Peak Day100% Cycling11</v>
      </c>
      <c r="G2934">
        <v>11.64805</v>
      </c>
      <c r="H2934">
        <v>11.64805</v>
      </c>
      <c r="I2934">
        <v>84.795699999999997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10695</v>
      </c>
      <c r="P2934" t="s">
        <v>60</v>
      </c>
      <c r="Q2934" t="s">
        <v>58</v>
      </c>
    </row>
    <row r="2935" spans="1:17" x14ac:dyDescent="0.25">
      <c r="A2935" t="s">
        <v>30</v>
      </c>
      <c r="B2935" t="s">
        <v>36</v>
      </c>
      <c r="C2935" t="s">
        <v>53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0.3398505</v>
      </c>
      <c r="H2935">
        <v>0.3398504</v>
      </c>
      <c r="I2935">
        <v>85.959400000000002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12331</v>
      </c>
      <c r="P2935" t="s">
        <v>60</v>
      </c>
      <c r="Q2935" t="s">
        <v>58</v>
      </c>
    </row>
    <row r="2936" spans="1:17" x14ac:dyDescent="0.25">
      <c r="A2936" t="s">
        <v>28</v>
      </c>
      <c r="B2936" t="s">
        <v>36</v>
      </c>
      <c r="C2936" t="s">
        <v>53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1.3950210000000001</v>
      </c>
      <c r="H2936">
        <v>1.3950210000000001</v>
      </c>
      <c r="I2936">
        <v>85.959400000000002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12331</v>
      </c>
      <c r="P2936" t="s">
        <v>60</v>
      </c>
      <c r="Q2936" t="s">
        <v>58</v>
      </c>
    </row>
    <row r="2937" spans="1:17" x14ac:dyDescent="0.25">
      <c r="A2937" t="s">
        <v>29</v>
      </c>
      <c r="B2937" t="s">
        <v>36</v>
      </c>
      <c r="C2937" t="s">
        <v>53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1.192679</v>
      </c>
      <c r="H2937">
        <v>1.192679</v>
      </c>
      <c r="I2937">
        <v>85.959400000000002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12331</v>
      </c>
      <c r="P2937" t="s">
        <v>60</v>
      </c>
      <c r="Q2937" t="s">
        <v>58</v>
      </c>
    </row>
    <row r="2938" spans="1:17" x14ac:dyDescent="0.25">
      <c r="A2938" t="s">
        <v>43</v>
      </c>
      <c r="B2938" t="s">
        <v>36</v>
      </c>
      <c r="C2938" t="s">
        <v>53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17.202010000000001</v>
      </c>
      <c r="H2938">
        <v>17.202010000000001</v>
      </c>
      <c r="I2938">
        <v>85.959400000000002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12331</v>
      </c>
      <c r="P2938" t="s">
        <v>60</v>
      </c>
      <c r="Q2938" t="s">
        <v>58</v>
      </c>
    </row>
    <row r="2939" spans="1:17" x14ac:dyDescent="0.25">
      <c r="A2939" t="s">
        <v>30</v>
      </c>
      <c r="B2939" t="s">
        <v>36</v>
      </c>
      <c r="C2939" t="s">
        <v>53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0.2948711</v>
      </c>
      <c r="H2939">
        <v>0.2948711</v>
      </c>
      <c r="I2939">
        <v>85.418800000000005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23026</v>
      </c>
      <c r="P2939" t="s">
        <v>60</v>
      </c>
      <c r="Q2939" t="s">
        <v>58</v>
      </c>
    </row>
    <row r="2940" spans="1:17" x14ac:dyDescent="0.25">
      <c r="A2940" t="s">
        <v>28</v>
      </c>
      <c r="B2940" t="s">
        <v>36</v>
      </c>
      <c r="C2940" t="s">
        <v>53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1.262</v>
      </c>
      <c r="H2940">
        <v>1.262</v>
      </c>
      <c r="I2940">
        <v>85.418800000000005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23026</v>
      </c>
      <c r="P2940" t="s">
        <v>60</v>
      </c>
      <c r="Q2940" t="s">
        <v>58</v>
      </c>
    </row>
    <row r="2941" spans="1:17" x14ac:dyDescent="0.25">
      <c r="A2941" t="s">
        <v>29</v>
      </c>
      <c r="B2941" t="s">
        <v>36</v>
      </c>
      <c r="C2941" t="s">
        <v>53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1.0517879999999999</v>
      </c>
      <c r="H2941">
        <v>1.0517879999999999</v>
      </c>
      <c r="I2941">
        <v>85.418800000000005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23026</v>
      </c>
      <c r="P2941" t="s">
        <v>60</v>
      </c>
      <c r="Q2941" t="s">
        <v>58</v>
      </c>
    </row>
    <row r="2942" spans="1:17" x14ac:dyDescent="0.25">
      <c r="A2942" t="s">
        <v>43</v>
      </c>
      <c r="B2942" t="s">
        <v>36</v>
      </c>
      <c r="C2942" t="s">
        <v>53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29.058810000000001</v>
      </c>
      <c r="H2942">
        <v>29.058810000000001</v>
      </c>
      <c r="I2942">
        <v>85.418800000000005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23026</v>
      </c>
      <c r="P2942" t="s">
        <v>60</v>
      </c>
      <c r="Q2942" t="s">
        <v>58</v>
      </c>
    </row>
    <row r="2943" spans="1:17" x14ac:dyDescent="0.25">
      <c r="A2943" t="s">
        <v>30</v>
      </c>
      <c r="B2943" t="s">
        <v>36</v>
      </c>
      <c r="C2943" t="s">
        <v>48</v>
      </c>
      <c r="D2943" t="s">
        <v>59</v>
      </c>
      <c r="E2943">
        <v>12</v>
      </c>
      <c r="F2943" t="str">
        <f t="shared" si="45"/>
        <v>Average Per Ton1-in-2August Monthly System Peak Day100% Cycling12</v>
      </c>
      <c r="G2943">
        <v>0.27237020000000001</v>
      </c>
      <c r="H2943">
        <v>0.2723701</v>
      </c>
      <c r="I2943">
        <v>86.744399999999999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10695</v>
      </c>
      <c r="P2943" t="s">
        <v>60</v>
      </c>
      <c r="Q2943" t="s">
        <v>58</v>
      </c>
    </row>
    <row r="2944" spans="1:17" x14ac:dyDescent="0.25">
      <c r="A2944" t="s">
        <v>28</v>
      </c>
      <c r="B2944" t="s">
        <v>36</v>
      </c>
      <c r="C2944" t="s">
        <v>48</v>
      </c>
      <c r="D2944" t="s">
        <v>59</v>
      </c>
      <c r="E2944">
        <v>12</v>
      </c>
      <c r="F2944" t="str">
        <f t="shared" si="45"/>
        <v>Average Per Premise1-in-2August Monthly System Peak Day100% Cycling12</v>
      </c>
      <c r="G2944">
        <v>1.220664</v>
      </c>
      <c r="H2944">
        <v>1.220664</v>
      </c>
      <c r="I2944">
        <v>86.744399999999999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10695</v>
      </c>
      <c r="P2944" t="s">
        <v>60</v>
      </c>
      <c r="Q2944" t="s">
        <v>58</v>
      </c>
    </row>
    <row r="2945" spans="1:17" x14ac:dyDescent="0.25">
      <c r="A2945" t="s">
        <v>29</v>
      </c>
      <c r="B2945" t="s">
        <v>36</v>
      </c>
      <c r="C2945" t="s">
        <v>48</v>
      </c>
      <c r="D2945" t="s">
        <v>59</v>
      </c>
      <c r="E2945">
        <v>12</v>
      </c>
      <c r="F2945" t="str">
        <f t="shared" si="45"/>
        <v>Average Per Device1-in-2August Monthly System Peak Day100% Cycling12</v>
      </c>
      <c r="G2945">
        <v>0.98864079999999999</v>
      </c>
      <c r="H2945">
        <v>0.98864070000000004</v>
      </c>
      <c r="I2945">
        <v>86.744399999999999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10695</v>
      </c>
      <c r="P2945" t="s">
        <v>60</v>
      </c>
      <c r="Q2945" t="s">
        <v>58</v>
      </c>
    </row>
    <row r="2946" spans="1:17" x14ac:dyDescent="0.25">
      <c r="A2946" t="s">
        <v>43</v>
      </c>
      <c r="B2946" t="s">
        <v>36</v>
      </c>
      <c r="C2946" t="s">
        <v>48</v>
      </c>
      <c r="D2946" t="s">
        <v>59</v>
      </c>
      <c r="E2946">
        <v>12</v>
      </c>
      <c r="F2946" t="str">
        <f t="shared" si="45"/>
        <v>Aggregate1-in-2August Monthly System Peak Day100% Cycling12</v>
      </c>
      <c r="G2946">
        <v>13.055</v>
      </c>
      <c r="H2946">
        <v>13.055</v>
      </c>
      <c r="I2946">
        <v>86.744399999999999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10695</v>
      </c>
      <c r="P2946" t="s">
        <v>60</v>
      </c>
      <c r="Q2946" t="s">
        <v>58</v>
      </c>
    </row>
    <row r="2947" spans="1:17" x14ac:dyDescent="0.25">
      <c r="A2947" t="s">
        <v>30</v>
      </c>
      <c r="B2947" t="s">
        <v>36</v>
      </c>
      <c r="C2947" t="s">
        <v>48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0.39801940000000002</v>
      </c>
      <c r="H2947">
        <v>0.39801940000000002</v>
      </c>
      <c r="I2947">
        <v>87.671199999999999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12331</v>
      </c>
      <c r="P2947" t="s">
        <v>60</v>
      </c>
      <c r="Q2947" t="s">
        <v>58</v>
      </c>
    </row>
    <row r="2948" spans="1:17" x14ac:dyDescent="0.25">
      <c r="A2948" t="s">
        <v>28</v>
      </c>
      <c r="B2948" t="s">
        <v>36</v>
      </c>
      <c r="C2948" t="s">
        <v>48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1.633794</v>
      </c>
      <c r="H2948">
        <v>1.633794</v>
      </c>
      <c r="I2948">
        <v>87.671199999999999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12331</v>
      </c>
      <c r="P2948" t="s">
        <v>60</v>
      </c>
      <c r="Q2948" t="s">
        <v>58</v>
      </c>
    </row>
    <row r="2949" spans="1:17" x14ac:dyDescent="0.25">
      <c r="A2949" t="s">
        <v>29</v>
      </c>
      <c r="B2949" t="s">
        <v>36</v>
      </c>
      <c r="C2949" t="s">
        <v>48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1.3968179999999999</v>
      </c>
      <c r="H2949">
        <v>1.3968179999999999</v>
      </c>
      <c r="I2949">
        <v>87.671199999999999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12331</v>
      </c>
      <c r="P2949" t="s">
        <v>60</v>
      </c>
      <c r="Q2949" t="s">
        <v>58</v>
      </c>
    </row>
    <row r="2950" spans="1:17" x14ac:dyDescent="0.25">
      <c r="A2950" t="s">
        <v>43</v>
      </c>
      <c r="B2950" t="s">
        <v>36</v>
      </c>
      <c r="C2950" t="s">
        <v>48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20.14631</v>
      </c>
      <c r="H2950">
        <v>20.14631</v>
      </c>
      <c r="I2950">
        <v>87.671199999999999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12331</v>
      </c>
      <c r="P2950" t="s">
        <v>60</v>
      </c>
      <c r="Q2950" t="s">
        <v>58</v>
      </c>
    </row>
    <row r="2951" spans="1:17" x14ac:dyDescent="0.25">
      <c r="A2951" t="s">
        <v>30</v>
      </c>
      <c r="B2951" t="s">
        <v>36</v>
      </c>
      <c r="C2951" t="s">
        <v>48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0.33965529999999999</v>
      </c>
      <c r="H2951">
        <v>0.33965529999999999</v>
      </c>
      <c r="I2951">
        <v>87.240700000000004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23026</v>
      </c>
      <c r="P2951" t="s">
        <v>60</v>
      </c>
      <c r="Q2951" t="s">
        <v>58</v>
      </c>
    </row>
    <row r="2952" spans="1:17" x14ac:dyDescent="0.25">
      <c r="A2952" t="s">
        <v>28</v>
      </c>
      <c r="B2952" t="s">
        <v>36</v>
      </c>
      <c r="C2952" t="s">
        <v>48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1.4536690000000001</v>
      </c>
      <c r="H2952">
        <v>1.4536690000000001</v>
      </c>
      <c r="I2952">
        <v>87.240700000000004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23026</v>
      </c>
      <c r="P2952" t="s">
        <v>60</v>
      </c>
      <c r="Q2952" t="s">
        <v>58</v>
      </c>
    </row>
    <row r="2953" spans="1:17" x14ac:dyDescent="0.25">
      <c r="A2953" t="s">
        <v>29</v>
      </c>
      <c r="B2953" t="s">
        <v>36</v>
      </c>
      <c r="C2953" t="s">
        <v>48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1.2115309999999999</v>
      </c>
      <c r="H2953">
        <v>1.2115309999999999</v>
      </c>
      <c r="I2953">
        <v>87.240700000000004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23026</v>
      </c>
      <c r="P2953" t="s">
        <v>60</v>
      </c>
      <c r="Q2953" t="s">
        <v>58</v>
      </c>
    </row>
    <row r="2954" spans="1:17" x14ac:dyDescent="0.25">
      <c r="A2954" t="s">
        <v>43</v>
      </c>
      <c r="B2954" t="s">
        <v>36</v>
      </c>
      <c r="C2954" t="s">
        <v>48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33.472180000000002</v>
      </c>
      <c r="H2954">
        <v>33.472180000000002</v>
      </c>
      <c r="I2954">
        <v>87.240700000000004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23026</v>
      </c>
      <c r="P2954" t="s">
        <v>60</v>
      </c>
      <c r="Q2954" t="s">
        <v>58</v>
      </c>
    </row>
    <row r="2955" spans="1:17" x14ac:dyDescent="0.25">
      <c r="A2955" t="s">
        <v>30</v>
      </c>
      <c r="B2955" t="s">
        <v>36</v>
      </c>
      <c r="C2955" t="s">
        <v>37</v>
      </c>
      <c r="D2955" t="s">
        <v>59</v>
      </c>
      <c r="E2955">
        <v>12</v>
      </c>
      <c r="F2955" t="str">
        <f t="shared" si="46"/>
        <v>Average Per Ton1-in-2August Typical Event Day100% Cycling12</v>
      </c>
      <c r="G2955">
        <v>0.2387909</v>
      </c>
      <c r="H2955">
        <v>0.2387909</v>
      </c>
      <c r="I2955">
        <v>81.701700000000002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10695</v>
      </c>
      <c r="P2955" t="s">
        <v>60</v>
      </c>
      <c r="Q2955" t="s">
        <v>58</v>
      </c>
    </row>
    <row r="2956" spans="1:17" x14ac:dyDescent="0.25">
      <c r="A2956" t="s">
        <v>28</v>
      </c>
      <c r="B2956" t="s">
        <v>36</v>
      </c>
      <c r="C2956" t="s">
        <v>37</v>
      </c>
      <c r="D2956" t="s">
        <v>59</v>
      </c>
      <c r="E2956">
        <v>12</v>
      </c>
      <c r="F2956" t="str">
        <f t="shared" si="46"/>
        <v>Average Per Premise1-in-2August Typical Event Day100% Cycling12</v>
      </c>
      <c r="G2956">
        <v>1.070174</v>
      </c>
      <c r="H2956">
        <v>1.070174</v>
      </c>
      <c r="I2956">
        <v>81.701700000000002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10695</v>
      </c>
      <c r="P2956" t="s">
        <v>60</v>
      </c>
      <c r="Q2956" t="s">
        <v>58</v>
      </c>
    </row>
    <row r="2957" spans="1:17" x14ac:dyDescent="0.25">
      <c r="A2957" t="s">
        <v>29</v>
      </c>
      <c r="B2957" t="s">
        <v>36</v>
      </c>
      <c r="C2957" t="s">
        <v>37</v>
      </c>
      <c r="D2957" t="s">
        <v>59</v>
      </c>
      <c r="E2957">
        <v>12</v>
      </c>
      <c r="F2957" t="str">
        <f t="shared" si="46"/>
        <v>Average Per Device1-in-2August Typical Event Day100% Cycling12</v>
      </c>
      <c r="G2957">
        <v>0.86675590000000002</v>
      </c>
      <c r="H2957">
        <v>0.86675590000000002</v>
      </c>
      <c r="I2957">
        <v>81.701700000000002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10695</v>
      </c>
      <c r="P2957" t="s">
        <v>60</v>
      </c>
      <c r="Q2957" t="s">
        <v>58</v>
      </c>
    </row>
    <row r="2958" spans="1:17" x14ac:dyDescent="0.25">
      <c r="A2958" t="s">
        <v>43</v>
      </c>
      <c r="B2958" t="s">
        <v>36</v>
      </c>
      <c r="C2958" t="s">
        <v>37</v>
      </c>
      <c r="D2958" t="s">
        <v>59</v>
      </c>
      <c r="E2958">
        <v>12</v>
      </c>
      <c r="F2958" t="str">
        <f t="shared" si="46"/>
        <v>Aggregate1-in-2August Typical Event Day100% Cycling12</v>
      </c>
      <c r="G2958">
        <v>11.445510000000001</v>
      </c>
      <c r="H2958">
        <v>11.445510000000001</v>
      </c>
      <c r="I2958">
        <v>81.701700000000002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10695</v>
      </c>
      <c r="P2958" t="s">
        <v>60</v>
      </c>
      <c r="Q2958" t="s">
        <v>58</v>
      </c>
    </row>
    <row r="2959" spans="1:17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0.35268959999999999</v>
      </c>
      <c r="H2959">
        <v>0.35268959999999999</v>
      </c>
      <c r="I2959">
        <v>82.618099999999998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12331</v>
      </c>
      <c r="P2959" t="s">
        <v>60</v>
      </c>
      <c r="Q2959" t="s">
        <v>58</v>
      </c>
    </row>
    <row r="2960" spans="1:17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1.4477230000000001</v>
      </c>
      <c r="H2960">
        <v>1.4477230000000001</v>
      </c>
      <c r="I2960">
        <v>82.618099999999998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12331</v>
      </c>
      <c r="P2960" t="s">
        <v>60</v>
      </c>
      <c r="Q2960" t="s">
        <v>58</v>
      </c>
    </row>
    <row r="2961" spans="1:17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1.2377370000000001</v>
      </c>
      <c r="H2961">
        <v>1.2377370000000001</v>
      </c>
      <c r="I2961">
        <v>82.618099999999998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12331</v>
      </c>
      <c r="P2961" t="s">
        <v>60</v>
      </c>
      <c r="Q2961" t="s">
        <v>58</v>
      </c>
    </row>
    <row r="2962" spans="1:17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17.851880000000001</v>
      </c>
      <c r="H2962">
        <v>17.851880000000001</v>
      </c>
      <c r="I2962">
        <v>82.618099999999998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12331</v>
      </c>
      <c r="P2962" t="s">
        <v>60</v>
      </c>
      <c r="Q2962" t="s">
        <v>58</v>
      </c>
    </row>
    <row r="2963" spans="1:17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0.29978359999999998</v>
      </c>
      <c r="H2963">
        <v>0.29978359999999998</v>
      </c>
      <c r="I2963">
        <v>82.192400000000006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23026</v>
      </c>
      <c r="P2963" t="s">
        <v>60</v>
      </c>
      <c r="Q2963" t="s">
        <v>58</v>
      </c>
    </row>
    <row r="2964" spans="1:17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1.2830250000000001</v>
      </c>
      <c r="H2964">
        <v>1.2830250000000001</v>
      </c>
      <c r="I2964">
        <v>82.192400000000006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23026</v>
      </c>
      <c r="P2964" t="s">
        <v>60</v>
      </c>
      <c r="Q2964" t="s">
        <v>58</v>
      </c>
    </row>
    <row r="2965" spans="1:17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1.0693109999999999</v>
      </c>
      <c r="H2965">
        <v>1.0693109999999999</v>
      </c>
      <c r="I2965">
        <v>82.192400000000006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23026</v>
      </c>
      <c r="P2965" t="s">
        <v>60</v>
      </c>
      <c r="Q2965" t="s">
        <v>58</v>
      </c>
    </row>
    <row r="2966" spans="1:17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29.542929999999998</v>
      </c>
      <c r="H2966">
        <v>29.542929999999998</v>
      </c>
      <c r="I2966">
        <v>82.192400000000006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23026</v>
      </c>
      <c r="P2966" t="s">
        <v>60</v>
      </c>
      <c r="Q2966" t="s">
        <v>58</v>
      </c>
    </row>
    <row r="2967" spans="1:17" x14ac:dyDescent="0.25">
      <c r="A2967" t="s">
        <v>30</v>
      </c>
      <c r="B2967" t="s">
        <v>36</v>
      </c>
      <c r="C2967" t="s">
        <v>49</v>
      </c>
      <c r="D2967" t="s">
        <v>59</v>
      </c>
      <c r="E2967">
        <v>12</v>
      </c>
      <c r="F2967" t="str">
        <f t="shared" si="46"/>
        <v>Average Per Ton1-in-2July Monthly System Peak Day100% Cycling12</v>
      </c>
      <c r="G2967">
        <v>0.2168562</v>
      </c>
      <c r="H2967">
        <v>0.2168562</v>
      </c>
      <c r="I2967">
        <v>76.181700000000006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10695</v>
      </c>
      <c r="P2967" t="s">
        <v>60</v>
      </c>
      <c r="Q2967" t="s">
        <v>58</v>
      </c>
    </row>
    <row r="2968" spans="1:17" x14ac:dyDescent="0.25">
      <c r="A2968" t="s">
        <v>28</v>
      </c>
      <c r="B2968" t="s">
        <v>36</v>
      </c>
      <c r="C2968" t="s">
        <v>49</v>
      </c>
      <c r="D2968" t="s">
        <v>59</v>
      </c>
      <c r="E2968">
        <v>12</v>
      </c>
      <c r="F2968" t="str">
        <f t="shared" si="46"/>
        <v>Average Per Premise1-in-2July Monthly System Peak Day100% Cycling12</v>
      </c>
      <c r="G2968">
        <v>0.97187049999999997</v>
      </c>
      <c r="H2968">
        <v>0.97187049999999997</v>
      </c>
      <c r="I2968">
        <v>76.181700000000006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10695</v>
      </c>
      <c r="P2968" t="s">
        <v>60</v>
      </c>
      <c r="Q2968" t="s">
        <v>58</v>
      </c>
    </row>
    <row r="2969" spans="1:17" x14ac:dyDescent="0.25">
      <c r="A2969" t="s">
        <v>29</v>
      </c>
      <c r="B2969" t="s">
        <v>36</v>
      </c>
      <c r="C2969" t="s">
        <v>49</v>
      </c>
      <c r="D2969" t="s">
        <v>59</v>
      </c>
      <c r="E2969">
        <v>12</v>
      </c>
      <c r="F2969" t="str">
        <f t="shared" si="46"/>
        <v>Average Per Device1-in-2July Monthly System Peak Day100% Cycling12</v>
      </c>
      <c r="G2969">
        <v>0.7871378</v>
      </c>
      <c r="H2969">
        <v>0.7871378</v>
      </c>
      <c r="I2969">
        <v>76.181700000000006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10695</v>
      </c>
      <c r="P2969" t="s">
        <v>60</v>
      </c>
      <c r="Q2969" t="s">
        <v>58</v>
      </c>
    </row>
    <row r="2970" spans="1:17" x14ac:dyDescent="0.25">
      <c r="A2970" t="s">
        <v>43</v>
      </c>
      <c r="B2970" t="s">
        <v>36</v>
      </c>
      <c r="C2970" t="s">
        <v>49</v>
      </c>
      <c r="D2970" t="s">
        <v>59</v>
      </c>
      <c r="E2970">
        <v>12</v>
      </c>
      <c r="F2970" t="str">
        <f t="shared" si="46"/>
        <v>Aggregate1-in-2July Monthly System Peak Day100% Cycling12</v>
      </c>
      <c r="G2970">
        <v>10.39415</v>
      </c>
      <c r="H2970">
        <v>10.39415</v>
      </c>
      <c r="I2970">
        <v>76.181700000000006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10695</v>
      </c>
      <c r="P2970" t="s">
        <v>60</v>
      </c>
      <c r="Q2970" t="s">
        <v>58</v>
      </c>
    </row>
    <row r="2971" spans="1:17" x14ac:dyDescent="0.25">
      <c r="A2971" t="s">
        <v>30</v>
      </c>
      <c r="B2971" t="s">
        <v>36</v>
      </c>
      <c r="C2971" t="s">
        <v>49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0.3218992</v>
      </c>
      <c r="H2971">
        <v>0.3218992</v>
      </c>
      <c r="I2971">
        <v>76.745699999999999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12331</v>
      </c>
      <c r="P2971" t="s">
        <v>60</v>
      </c>
      <c r="Q2971" t="s">
        <v>58</v>
      </c>
    </row>
    <row r="2972" spans="1:17" x14ac:dyDescent="0.25">
      <c r="A2972" t="s">
        <v>28</v>
      </c>
      <c r="B2972" t="s">
        <v>36</v>
      </c>
      <c r="C2972" t="s">
        <v>49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1.3213349999999999</v>
      </c>
      <c r="H2972">
        <v>1.3213349999999999</v>
      </c>
      <c r="I2972">
        <v>76.745699999999999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12331</v>
      </c>
      <c r="P2972" t="s">
        <v>60</v>
      </c>
      <c r="Q2972" t="s">
        <v>58</v>
      </c>
    </row>
    <row r="2973" spans="1:17" x14ac:dyDescent="0.25">
      <c r="A2973" t="s">
        <v>29</v>
      </c>
      <c r="B2973" t="s">
        <v>36</v>
      </c>
      <c r="C2973" t="s">
        <v>49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1.12968</v>
      </c>
      <c r="H2973">
        <v>1.12968</v>
      </c>
      <c r="I2973">
        <v>76.745699999999999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12331</v>
      </c>
      <c r="P2973" t="s">
        <v>60</v>
      </c>
      <c r="Q2973" t="s">
        <v>58</v>
      </c>
    </row>
    <row r="2974" spans="1:17" x14ac:dyDescent="0.25">
      <c r="A2974" t="s">
        <v>43</v>
      </c>
      <c r="B2974" t="s">
        <v>36</v>
      </c>
      <c r="C2974" t="s">
        <v>49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16.293379999999999</v>
      </c>
      <c r="H2974">
        <v>16.293379999999999</v>
      </c>
      <c r="I2974">
        <v>76.745699999999999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12331</v>
      </c>
      <c r="P2974" t="s">
        <v>60</v>
      </c>
      <c r="Q2974" t="s">
        <v>58</v>
      </c>
    </row>
    <row r="2975" spans="1:17" x14ac:dyDescent="0.25">
      <c r="A2975" t="s">
        <v>30</v>
      </c>
      <c r="B2975" t="s">
        <v>36</v>
      </c>
      <c r="C2975" t="s">
        <v>49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0.27310669999999998</v>
      </c>
      <c r="H2975">
        <v>0.27310669999999998</v>
      </c>
      <c r="I2975">
        <v>76.483699999999999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23026</v>
      </c>
      <c r="P2975" t="s">
        <v>60</v>
      </c>
      <c r="Q2975" t="s">
        <v>58</v>
      </c>
    </row>
    <row r="2976" spans="1:17" x14ac:dyDescent="0.25">
      <c r="A2976" t="s">
        <v>28</v>
      </c>
      <c r="B2976" t="s">
        <v>36</v>
      </c>
      <c r="C2976" t="s">
        <v>49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1.168852</v>
      </c>
      <c r="H2976">
        <v>1.168852</v>
      </c>
      <c r="I2976">
        <v>76.483699999999999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23026</v>
      </c>
      <c r="P2976" t="s">
        <v>60</v>
      </c>
      <c r="Q2976" t="s">
        <v>58</v>
      </c>
    </row>
    <row r="2977" spans="1:17" x14ac:dyDescent="0.25">
      <c r="A2977" t="s">
        <v>29</v>
      </c>
      <c r="B2977" t="s">
        <v>36</v>
      </c>
      <c r="C2977" t="s">
        <v>49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0.97415600000000002</v>
      </c>
      <c r="H2977">
        <v>0.97415600000000002</v>
      </c>
      <c r="I2977">
        <v>76.483699999999999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23026</v>
      </c>
      <c r="P2977" t="s">
        <v>60</v>
      </c>
      <c r="Q2977" t="s">
        <v>58</v>
      </c>
    </row>
    <row r="2978" spans="1:17" x14ac:dyDescent="0.25">
      <c r="A2978" t="s">
        <v>43</v>
      </c>
      <c r="B2978" t="s">
        <v>36</v>
      </c>
      <c r="C2978" t="s">
        <v>49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26.913979999999999</v>
      </c>
      <c r="H2978">
        <v>26.913979999999999</v>
      </c>
      <c r="I2978">
        <v>76.483699999999999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23026</v>
      </c>
      <c r="P2978" t="s">
        <v>60</v>
      </c>
      <c r="Q2978" t="s">
        <v>58</v>
      </c>
    </row>
    <row r="2979" spans="1:17" x14ac:dyDescent="0.25">
      <c r="A2979" t="s">
        <v>30</v>
      </c>
      <c r="B2979" t="s">
        <v>36</v>
      </c>
      <c r="C2979" t="s">
        <v>50</v>
      </c>
      <c r="D2979" t="s">
        <v>59</v>
      </c>
      <c r="E2979">
        <v>12</v>
      </c>
      <c r="F2979" t="str">
        <f t="shared" si="46"/>
        <v>Average Per Ton1-in-2June Monthly System Peak Day100% Cycling12</v>
      </c>
      <c r="G2979">
        <v>0.18557509999999999</v>
      </c>
      <c r="H2979">
        <v>0.18557509999999999</v>
      </c>
      <c r="I2979">
        <v>76.513300000000001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10695</v>
      </c>
      <c r="P2979" t="s">
        <v>60</v>
      </c>
      <c r="Q2979" t="s">
        <v>58</v>
      </c>
    </row>
    <row r="2980" spans="1:17" x14ac:dyDescent="0.25">
      <c r="A2980" t="s">
        <v>28</v>
      </c>
      <c r="B2980" t="s">
        <v>36</v>
      </c>
      <c r="C2980" t="s">
        <v>50</v>
      </c>
      <c r="D2980" t="s">
        <v>59</v>
      </c>
      <c r="E2980">
        <v>12</v>
      </c>
      <c r="F2980" t="str">
        <f t="shared" si="46"/>
        <v>Average Per Premise1-in-2June Monthly System Peak Day100% Cycling12</v>
      </c>
      <c r="G2980">
        <v>0.83167990000000003</v>
      </c>
      <c r="H2980">
        <v>0.83167990000000003</v>
      </c>
      <c r="I2980">
        <v>76.513300000000001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10695</v>
      </c>
      <c r="P2980" t="s">
        <v>60</v>
      </c>
      <c r="Q2980" t="s">
        <v>58</v>
      </c>
    </row>
    <row r="2981" spans="1:17" x14ac:dyDescent="0.25">
      <c r="A2981" t="s">
        <v>29</v>
      </c>
      <c r="B2981" t="s">
        <v>36</v>
      </c>
      <c r="C2981" t="s">
        <v>50</v>
      </c>
      <c r="D2981" t="s">
        <v>59</v>
      </c>
      <c r="E2981">
        <v>12</v>
      </c>
      <c r="F2981" t="str">
        <f t="shared" si="46"/>
        <v>Average Per Device1-in-2June Monthly System Peak Day100% Cycling12</v>
      </c>
      <c r="G2981">
        <v>0.67359460000000004</v>
      </c>
      <c r="H2981">
        <v>0.67359460000000004</v>
      </c>
      <c r="I2981">
        <v>76.513300000000001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10695</v>
      </c>
      <c r="P2981" t="s">
        <v>60</v>
      </c>
      <c r="Q2981" t="s">
        <v>58</v>
      </c>
    </row>
    <row r="2982" spans="1:17" x14ac:dyDescent="0.25">
      <c r="A2982" t="s">
        <v>43</v>
      </c>
      <c r="B2982" t="s">
        <v>36</v>
      </c>
      <c r="C2982" t="s">
        <v>50</v>
      </c>
      <c r="D2982" t="s">
        <v>59</v>
      </c>
      <c r="E2982">
        <v>12</v>
      </c>
      <c r="F2982" t="str">
        <f t="shared" si="46"/>
        <v>Aggregate1-in-2June Monthly System Peak Day100% Cycling12</v>
      </c>
      <c r="G2982">
        <v>8.8948169999999998</v>
      </c>
      <c r="H2982">
        <v>8.8948169999999998</v>
      </c>
      <c r="I2982">
        <v>76.513300000000001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10695</v>
      </c>
      <c r="P2982" t="s">
        <v>60</v>
      </c>
      <c r="Q2982" t="s">
        <v>58</v>
      </c>
    </row>
    <row r="2983" spans="1:17" x14ac:dyDescent="0.25">
      <c r="A2983" t="s">
        <v>30</v>
      </c>
      <c r="B2983" t="s">
        <v>36</v>
      </c>
      <c r="C2983" t="s">
        <v>50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0.28067379999999997</v>
      </c>
      <c r="H2983">
        <v>0.28067379999999997</v>
      </c>
      <c r="I2983">
        <v>77.166200000000003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12331</v>
      </c>
      <c r="P2983" t="s">
        <v>60</v>
      </c>
      <c r="Q2983" t="s">
        <v>58</v>
      </c>
    </row>
    <row r="2984" spans="1:17" x14ac:dyDescent="0.25">
      <c r="A2984" t="s">
        <v>28</v>
      </c>
      <c r="B2984" t="s">
        <v>36</v>
      </c>
      <c r="C2984" t="s">
        <v>50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1.1521129999999999</v>
      </c>
      <c r="H2984">
        <v>1.1521129999999999</v>
      </c>
      <c r="I2984">
        <v>77.166200000000003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12331</v>
      </c>
      <c r="P2984" t="s">
        <v>60</v>
      </c>
      <c r="Q2984" t="s">
        <v>58</v>
      </c>
    </row>
    <row r="2985" spans="1:17" x14ac:dyDescent="0.25">
      <c r="A2985" t="s">
        <v>29</v>
      </c>
      <c r="B2985" t="s">
        <v>36</v>
      </c>
      <c r="C2985" t="s">
        <v>50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0.98500310000000002</v>
      </c>
      <c r="H2985">
        <v>0.98500310000000002</v>
      </c>
      <c r="I2985">
        <v>77.166200000000003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12331</v>
      </c>
      <c r="P2985" t="s">
        <v>60</v>
      </c>
      <c r="Q2985" t="s">
        <v>58</v>
      </c>
    </row>
    <row r="2986" spans="1:17" x14ac:dyDescent="0.25">
      <c r="A2986" t="s">
        <v>43</v>
      </c>
      <c r="B2986" t="s">
        <v>36</v>
      </c>
      <c r="C2986" t="s">
        <v>50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14.2067</v>
      </c>
      <c r="H2986">
        <v>14.2067</v>
      </c>
      <c r="I2986">
        <v>77.166200000000003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12331</v>
      </c>
      <c r="P2986" t="s">
        <v>60</v>
      </c>
      <c r="Q2986" t="s">
        <v>58</v>
      </c>
    </row>
    <row r="2987" spans="1:17" x14ac:dyDescent="0.25">
      <c r="A2987" t="s">
        <v>30</v>
      </c>
      <c r="B2987" t="s">
        <v>36</v>
      </c>
      <c r="C2987" t="s">
        <v>50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0.2365004</v>
      </c>
      <c r="H2987">
        <v>0.2365005</v>
      </c>
      <c r="I2987">
        <v>76.862899999999996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23026</v>
      </c>
      <c r="P2987" t="s">
        <v>60</v>
      </c>
      <c r="Q2987" t="s">
        <v>58</v>
      </c>
    </row>
    <row r="2988" spans="1:17" x14ac:dyDescent="0.25">
      <c r="A2988" t="s">
        <v>28</v>
      </c>
      <c r="B2988" t="s">
        <v>36</v>
      </c>
      <c r="C2988" t="s">
        <v>50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1.0121830000000001</v>
      </c>
      <c r="H2988">
        <v>1.0121830000000001</v>
      </c>
      <c r="I2988">
        <v>76.862899999999996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23026</v>
      </c>
      <c r="P2988" t="s">
        <v>60</v>
      </c>
      <c r="Q2988" t="s">
        <v>58</v>
      </c>
    </row>
    <row r="2989" spans="1:17" x14ac:dyDescent="0.25">
      <c r="A2989" t="s">
        <v>29</v>
      </c>
      <c r="B2989" t="s">
        <v>36</v>
      </c>
      <c r="C2989" t="s">
        <v>50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0.84358359999999999</v>
      </c>
      <c r="H2989">
        <v>0.84358359999999999</v>
      </c>
      <c r="I2989">
        <v>76.862899999999996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23026</v>
      </c>
      <c r="P2989" t="s">
        <v>60</v>
      </c>
      <c r="Q2989" t="s">
        <v>58</v>
      </c>
    </row>
    <row r="2990" spans="1:17" x14ac:dyDescent="0.25">
      <c r="A2990" t="s">
        <v>43</v>
      </c>
      <c r="B2990" t="s">
        <v>36</v>
      </c>
      <c r="C2990" t="s">
        <v>50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23.306529999999999</v>
      </c>
      <c r="H2990">
        <v>23.306529999999999</v>
      </c>
      <c r="I2990">
        <v>76.862899999999996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23026</v>
      </c>
      <c r="P2990" t="s">
        <v>60</v>
      </c>
      <c r="Q2990" t="s">
        <v>58</v>
      </c>
    </row>
    <row r="2991" spans="1:17" x14ac:dyDescent="0.25">
      <c r="A2991" t="s">
        <v>30</v>
      </c>
      <c r="B2991" t="s">
        <v>36</v>
      </c>
      <c r="C2991" t="s">
        <v>51</v>
      </c>
      <c r="D2991" t="s">
        <v>59</v>
      </c>
      <c r="E2991">
        <v>12</v>
      </c>
      <c r="F2991" t="str">
        <f t="shared" si="46"/>
        <v>Average Per Ton1-in-2May Monthly System Peak Day100% Cycling12</v>
      </c>
      <c r="G2991">
        <v>0.14070099999999999</v>
      </c>
      <c r="H2991">
        <v>0.14070099999999999</v>
      </c>
      <c r="I2991">
        <v>71.3279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10695</v>
      </c>
      <c r="P2991" t="s">
        <v>60</v>
      </c>
      <c r="Q2991" t="s">
        <v>58</v>
      </c>
    </row>
    <row r="2992" spans="1:17" x14ac:dyDescent="0.25">
      <c r="A2992" t="s">
        <v>28</v>
      </c>
      <c r="B2992" t="s">
        <v>36</v>
      </c>
      <c r="C2992" t="s">
        <v>51</v>
      </c>
      <c r="D2992" t="s">
        <v>59</v>
      </c>
      <c r="E2992">
        <v>12</v>
      </c>
      <c r="F2992" t="str">
        <f t="shared" si="46"/>
        <v>Average Per Premise1-in-2May Monthly System Peak Day100% Cycling12</v>
      </c>
      <c r="G2992">
        <v>0.63057070000000004</v>
      </c>
      <c r="H2992">
        <v>0.63057070000000004</v>
      </c>
      <c r="I2992">
        <v>71.3279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10695</v>
      </c>
      <c r="P2992" t="s">
        <v>60</v>
      </c>
      <c r="Q2992" t="s">
        <v>58</v>
      </c>
    </row>
    <row r="2993" spans="1:17" x14ac:dyDescent="0.25">
      <c r="A2993" t="s">
        <v>29</v>
      </c>
      <c r="B2993" t="s">
        <v>36</v>
      </c>
      <c r="C2993" t="s">
        <v>51</v>
      </c>
      <c r="D2993" t="s">
        <v>59</v>
      </c>
      <c r="E2993">
        <v>12</v>
      </c>
      <c r="F2993" t="str">
        <f t="shared" si="46"/>
        <v>Average Per Device1-in-2May Monthly System Peak Day100% Cycling12</v>
      </c>
      <c r="G2993">
        <v>0.5107121</v>
      </c>
      <c r="H2993">
        <v>0.5107121</v>
      </c>
      <c r="I2993">
        <v>71.3279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10695</v>
      </c>
      <c r="P2993" t="s">
        <v>60</v>
      </c>
      <c r="Q2993" t="s">
        <v>58</v>
      </c>
    </row>
    <row r="2994" spans="1:17" x14ac:dyDescent="0.25">
      <c r="A2994" t="s">
        <v>43</v>
      </c>
      <c r="B2994" t="s">
        <v>36</v>
      </c>
      <c r="C2994" t="s">
        <v>51</v>
      </c>
      <c r="D2994" t="s">
        <v>59</v>
      </c>
      <c r="E2994">
        <v>12</v>
      </c>
      <c r="F2994" t="str">
        <f t="shared" si="46"/>
        <v>Aggregate1-in-2May Monthly System Peak Day100% Cycling12</v>
      </c>
      <c r="G2994">
        <v>6.7439539999999996</v>
      </c>
      <c r="H2994">
        <v>6.7439539999999996</v>
      </c>
      <c r="I2994">
        <v>71.3279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10695</v>
      </c>
      <c r="P2994" t="s">
        <v>60</v>
      </c>
      <c r="Q2994" t="s">
        <v>58</v>
      </c>
    </row>
    <row r="2995" spans="1:17" x14ac:dyDescent="0.25">
      <c r="A2995" t="s">
        <v>30</v>
      </c>
      <c r="B2995" t="s">
        <v>36</v>
      </c>
      <c r="C2995" t="s">
        <v>51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0.222216</v>
      </c>
      <c r="H2995">
        <v>0.222216</v>
      </c>
      <c r="I2995">
        <v>72.078699999999998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12331</v>
      </c>
      <c r="P2995" t="s">
        <v>60</v>
      </c>
      <c r="Q2995" t="s">
        <v>58</v>
      </c>
    </row>
    <row r="2996" spans="1:17" x14ac:dyDescent="0.25">
      <c r="A2996" t="s">
        <v>28</v>
      </c>
      <c r="B2996" t="s">
        <v>36</v>
      </c>
      <c r="C2996" t="s">
        <v>51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0.91215429999999997</v>
      </c>
      <c r="H2996">
        <v>0.91215429999999997</v>
      </c>
      <c r="I2996">
        <v>72.078699999999998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12331</v>
      </c>
      <c r="P2996" t="s">
        <v>60</v>
      </c>
      <c r="Q2996" t="s">
        <v>58</v>
      </c>
    </row>
    <row r="2997" spans="1:17" x14ac:dyDescent="0.25">
      <c r="A2997" t="s">
        <v>29</v>
      </c>
      <c r="B2997" t="s">
        <v>36</v>
      </c>
      <c r="C2997" t="s">
        <v>51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0.77984989999999998</v>
      </c>
      <c r="H2997">
        <v>0.77984989999999998</v>
      </c>
      <c r="I2997">
        <v>72.078699999999998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12331</v>
      </c>
      <c r="P2997" t="s">
        <v>60</v>
      </c>
      <c r="Q2997" t="s">
        <v>58</v>
      </c>
    </row>
    <row r="2998" spans="1:17" x14ac:dyDescent="0.25">
      <c r="A2998" t="s">
        <v>43</v>
      </c>
      <c r="B2998" t="s">
        <v>36</v>
      </c>
      <c r="C2998" t="s">
        <v>51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11.247780000000001</v>
      </c>
      <c r="H2998">
        <v>11.247780000000001</v>
      </c>
      <c r="I2998">
        <v>72.078699999999998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12331</v>
      </c>
      <c r="P2998" t="s">
        <v>60</v>
      </c>
      <c r="Q2998" t="s">
        <v>58</v>
      </c>
    </row>
    <row r="2999" spans="1:17" x14ac:dyDescent="0.25">
      <c r="A2999" t="s">
        <v>30</v>
      </c>
      <c r="B2999" t="s">
        <v>36</v>
      </c>
      <c r="C2999" t="s">
        <v>51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0.1843523</v>
      </c>
      <c r="H2999">
        <v>0.1843523</v>
      </c>
      <c r="I2999">
        <v>71.729900000000001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23026</v>
      </c>
      <c r="P2999" t="s">
        <v>60</v>
      </c>
      <c r="Q2999" t="s">
        <v>58</v>
      </c>
    </row>
    <row r="3000" spans="1:17" x14ac:dyDescent="0.25">
      <c r="A3000" t="s">
        <v>28</v>
      </c>
      <c r="B3000" t="s">
        <v>36</v>
      </c>
      <c r="C3000" t="s">
        <v>51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0.78899750000000002</v>
      </c>
      <c r="H3000">
        <v>0.78899750000000002</v>
      </c>
      <c r="I3000">
        <v>71.729900000000001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23026</v>
      </c>
      <c r="P3000" t="s">
        <v>60</v>
      </c>
      <c r="Q3000" t="s">
        <v>58</v>
      </c>
    </row>
    <row r="3001" spans="1:17" x14ac:dyDescent="0.25">
      <c r="A3001" t="s">
        <v>29</v>
      </c>
      <c r="B3001" t="s">
        <v>36</v>
      </c>
      <c r="C3001" t="s">
        <v>51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0.65757410000000005</v>
      </c>
      <c r="H3001">
        <v>0.65757410000000005</v>
      </c>
      <c r="I3001">
        <v>71.729900000000001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23026</v>
      </c>
      <c r="P3001" t="s">
        <v>60</v>
      </c>
      <c r="Q3001" t="s">
        <v>58</v>
      </c>
    </row>
    <row r="3002" spans="1:17" x14ac:dyDescent="0.25">
      <c r="A3002" t="s">
        <v>43</v>
      </c>
      <c r="B3002" t="s">
        <v>36</v>
      </c>
      <c r="C3002" t="s">
        <v>51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18.167459999999998</v>
      </c>
      <c r="H3002">
        <v>18.167459999999998</v>
      </c>
      <c r="I3002">
        <v>71.729900000000001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23026</v>
      </c>
      <c r="P3002" t="s">
        <v>60</v>
      </c>
      <c r="Q3002" t="s">
        <v>58</v>
      </c>
    </row>
    <row r="3003" spans="1:17" x14ac:dyDescent="0.25">
      <c r="A3003" t="s">
        <v>30</v>
      </c>
      <c r="B3003" t="s">
        <v>36</v>
      </c>
      <c r="C3003" t="s">
        <v>52</v>
      </c>
      <c r="D3003" t="s">
        <v>59</v>
      </c>
      <c r="E3003">
        <v>12</v>
      </c>
      <c r="F3003" t="str">
        <f t="shared" si="46"/>
        <v>Average Per Ton1-in-2October Monthly System Peak Day100% Cycling12</v>
      </c>
      <c r="G3003">
        <v>0.17518149999999999</v>
      </c>
      <c r="H3003">
        <v>0.17518149999999999</v>
      </c>
      <c r="I3003">
        <v>76.543700000000001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10695</v>
      </c>
      <c r="P3003" t="s">
        <v>60</v>
      </c>
      <c r="Q3003" t="s">
        <v>58</v>
      </c>
    </row>
    <row r="3004" spans="1:17" x14ac:dyDescent="0.25">
      <c r="A3004" t="s">
        <v>28</v>
      </c>
      <c r="B3004" t="s">
        <v>36</v>
      </c>
      <c r="C3004" t="s">
        <v>52</v>
      </c>
      <c r="D3004" t="s">
        <v>59</v>
      </c>
      <c r="E3004">
        <v>12</v>
      </c>
      <c r="F3004" t="str">
        <f t="shared" si="46"/>
        <v>Average Per Premise1-in-2October Monthly System Peak Day100% Cycling12</v>
      </c>
      <c r="G3004">
        <v>0.78509989999999996</v>
      </c>
      <c r="H3004">
        <v>0.78509989999999996</v>
      </c>
      <c r="I3004">
        <v>76.543700000000001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10695</v>
      </c>
      <c r="P3004" t="s">
        <v>60</v>
      </c>
      <c r="Q3004" t="s">
        <v>58</v>
      </c>
    </row>
    <row r="3005" spans="1:17" x14ac:dyDescent="0.25">
      <c r="A3005" t="s">
        <v>29</v>
      </c>
      <c r="B3005" t="s">
        <v>36</v>
      </c>
      <c r="C3005" t="s">
        <v>52</v>
      </c>
      <c r="D3005" t="s">
        <v>59</v>
      </c>
      <c r="E3005">
        <v>12</v>
      </c>
      <c r="F3005" t="str">
        <f t="shared" si="46"/>
        <v>Average Per Device1-in-2October Monthly System Peak Day100% Cycling12</v>
      </c>
      <c r="G3005">
        <v>0.63586849999999995</v>
      </c>
      <c r="H3005">
        <v>0.63586849999999995</v>
      </c>
      <c r="I3005">
        <v>76.543700000000001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10695</v>
      </c>
      <c r="P3005" t="s">
        <v>60</v>
      </c>
      <c r="Q3005" t="s">
        <v>58</v>
      </c>
    </row>
    <row r="3006" spans="1:17" x14ac:dyDescent="0.25">
      <c r="A3006" t="s">
        <v>43</v>
      </c>
      <c r="B3006" t="s">
        <v>36</v>
      </c>
      <c r="C3006" t="s">
        <v>52</v>
      </c>
      <c r="D3006" t="s">
        <v>59</v>
      </c>
      <c r="E3006">
        <v>12</v>
      </c>
      <c r="F3006" t="str">
        <f t="shared" si="46"/>
        <v>Aggregate1-in-2October Monthly System Peak Day100% Cycling12</v>
      </c>
      <c r="G3006">
        <v>8.3966429999999992</v>
      </c>
      <c r="H3006">
        <v>8.3966429999999992</v>
      </c>
      <c r="I3006">
        <v>76.543700000000001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10695</v>
      </c>
      <c r="P3006" t="s">
        <v>60</v>
      </c>
      <c r="Q3006" t="s">
        <v>58</v>
      </c>
    </row>
    <row r="3007" spans="1:17" x14ac:dyDescent="0.25">
      <c r="A3007" t="s">
        <v>30</v>
      </c>
      <c r="B3007" t="s">
        <v>36</v>
      </c>
      <c r="C3007" t="s">
        <v>52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0.26441520000000002</v>
      </c>
      <c r="H3007">
        <v>0.26441520000000002</v>
      </c>
      <c r="I3007">
        <v>77.048500000000004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12331</v>
      </c>
      <c r="P3007" t="s">
        <v>60</v>
      </c>
      <c r="Q3007" t="s">
        <v>58</v>
      </c>
    </row>
    <row r="3008" spans="1:17" x14ac:dyDescent="0.25">
      <c r="A3008" t="s">
        <v>28</v>
      </c>
      <c r="B3008" t="s">
        <v>36</v>
      </c>
      <c r="C3008" t="s">
        <v>52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1.0853740000000001</v>
      </c>
      <c r="H3008">
        <v>1.0853740000000001</v>
      </c>
      <c r="I3008">
        <v>77.048500000000004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12331</v>
      </c>
      <c r="P3008" t="s">
        <v>60</v>
      </c>
      <c r="Q3008" t="s">
        <v>58</v>
      </c>
    </row>
    <row r="3009" spans="1:17" x14ac:dyDescent="0.25">
      <c r="A3009" t="s">
        <v>29</v>
      </c>
      <c r="B3009" t="s">
        <v>36</v>
      </c>
      <c r="C3009" t="s">
        <v>52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0.92794480000000001</v>
      </c>
      <c r="H3009">
        <v>0.92794480000000001</v>
      </c>
      <c r="I3009">
        <v>77.048500000000004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12331</v>
      </c>
      <c r="P3009" t="s">
        <v>60</v>
      </c>
      <c r="Q3009" t="s">
        <v>58</v>
      </c>
    </row>
    <row r="3010" spans="1:17" x14ac:dyDescent="0.25">
      <c r="A3010" t="s">
        <v>43</v>
      </c>
      <c r="B3010" t="s">
        <v>36</v>
      </c>
      <c r="C3010" t="s">
        <v>52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13.383749999999999</v>
      </c>
      <c r="H3010">
        <v>13.383749999999999</v>
      </c>
      <c r="I3010">
        <v>77.048500000000004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12331</v>
      </c>
      <c r="P3010" t="s">
        <v>60</v>
      </c>
      <c r="Q3010" t="s">
        <v>58</v>
      </c>
    </row>
    <row r="3011" spans="1:17" x14ac:dyDescent="0.25">
      <c r="A3011" t="s">
        <v>30</v>
      </c>
      <c r="B3011" t="s">
        <v>36</v>
      </c>
      <c r="C3011" t="s">
        <v>52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0.2229662</v>
      </c>
      <c r="H3011">
        <v>0.2229662</v>
      </c>
      <c r="I3011">
        <v>76.813999999999993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23026</v>
      </c>
      <c r="P3011" t="s">
        <v>60</v>
      </c>
      <c r="Q3011" t="s">
        <v>58</v>
      </c>
    </row>
    <row r="3012" spans="1:17" x14ac:dyDescent="0.25">
      <c r="A3012" t="s">
        <v>28</v>
      </c>
      <c r="B3012" t="s">
        <v>36</v>
      </c>
      <c r="C3012" t="s">
        <v>52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0.95425870000000002</v>
      </c>
      <c r="H3012">
        <v>0.95425859999999996</v>
      </c>
      <c r="I3012">
        <v>76.813999999999993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23026</v>
      </c>
      <c r="P3012" t="s">
        <v>60</v>
      </c>
      <c r="Q3012" t="s">
        <v>58</v>
      </c>
    </row>
    <row r="3013" spans="1:17" x14ac:dyDescent="0.25">
      <c r="A3013" t="s">
        <v>29</v>
      </c>
      <c r="B3013" t="s">
        <v>36</v>
      </c>
      <c r="C3013" t="s">
        <v>52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0.7953076</v>
      </c>
      <c r="H3013">
        <v>0.7953076</v>
      </c>
      <c r="I3013">
        <v>76.813999999999993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23026</v>
      </c>
      <c r="P3013" t="s">
        <v>60</v>
      </c>
      <c r="Q3013" t="s">
        <v>58</v>
      </c>
    </row>
    <row r="3014" spans="1:17" x14ac:dyDescent="0.25">
      <c r="A3014" t="s">
        <v>43</v>
      </c>
      <c r="B3014" t="s">
        <v>36</v>
      </c>
      <c r="C3014" t="s">
        <v>52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21.972760000000001</v>
      </c>
      <c r="H3014">
        <v>21.972760000000001</v>
      </c>
      <c r="I3014">
        <v>76.813999999999993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23026</v>
      </c>
      <c r="P3014" t="s">
        <v>60</v>
      </c>
      <c r="Q3014" t="s">
        <v>58</v>
      </c>
    </row>
    <row r="3015" spans="1:17" x14ac:dyDescent="0.25">
      <c r="A3015" t="s">
        <v>30</v>
      </c>
      <c r="B3015" t="s">
        <v>36</v>
      </c>
      <c r="C3015" t="s">
        <v>53</v>
      </c>
      <c r="D3015" t="s">
        <v>59</v>
      </c>
      <c r="E3015">
        <v>12</v>
      </c>
      <c r="F3015" t="str">
        <f t="shared" si="47"/>
        <v>Average Per Ton1-in-2September Monthly System Peak Day100% Cycling12</v>
      </c>
      <c r="G3015">
        <v>0.28036240000000001</v>
      </c>
      <c r="H3015">
        <v>0.28036240000000001</v>
      </c>
      <c r="I3015">
        <v>87.367400000000004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10695</v>
      </c>
      <c r="P3015" t="s">
        <v>60</v>
      </c>
      <c r="Q3015" t="s">
        <v>58</v>
      </c>
    </row>
    <row r="3016" spans="1:17" x14ac:dyDescent="0.25">
      <c r="A3016" t="s">
        <v>28</v>
      </c>
      <c r="B3016" t="s">
        <v>36</v>
      </c>
      <c r="C3016" t="s">
        <v>53</v>
      </c>
      <c r="D3016" t="s">
        <v>59</v>
      </c>
      <c r="E3016">
        <v>12</v>
      </c>
      <c r="F3016" t="str">
        <f t="shared" si="47"/>
        <v>Average Per Premise1-in-2September Monthly System Peak Day100% Cycling12</v>
      </c>
      <c r="G3016">
        <v>1.2564820000000001</v>
      </c>
      <c r="H3016">
        <v>1.2564820000000001</v>
      </c>
      <c r="I3016">
        <v>87.367400000000004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10695</v>
      </c>
      <c r="P3016" t="s">
        <v>60</v>
      </c>
      <c r="Q3016" t="s">
        <v>58</v>
      </c>
    </row>
    <row r="3017" spans="1:17" x14ac:dyDescent="0.25">
      <c r="A3017" t="s">
        <v>29</v>
      </c>
      <c r="B3017" t="s">
        <v>36</v>
      </c>
      <c r="C3017" t="s">
        <v>53</v>
      </c>
      <c r="D3017" t="s">
        <v>59</v>
      </c>
      <c r="E3017">
        <v>12</v>
      </c>
      <c r="F3017" t="str">
        <f t="shared" si="47"/>
        <v>Average Per Device1-in-2September Monthly System Peak Day100% Cycling12</v>
      </c>
      <c r="G3017">
        <v>1.0176510000000001</v>
      </c>
      <c r="H3017">
        <v>1.0176510000000001</v>
      </c>
      <c r="I3017">
        <v>87.367400000000004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10695</v>
      </c>
      <c r="P3017" t="s">
        <v>60</v>
      </c>
      <c r="Q3017" t="s">
        <v>58</v>
      </c>
    </row>
    <row r="3018" spans="1:17" x14ac:dyDescent="0.25">
      <c r="A3018" t="s">
        <v>43</v>
      </c>
      <c r="B3018" t="s">
        <v>36</v>
      </c>
      <c r="C3018" t="s">
        <v>53</v>
      </c>
      <c r="D3018" t="s">
        <v>59</v>
      </c>
      <c r="E3018">
        <v>12</v>
      </c>
      <c r="F3018" t="str">
        <f t="shared" si="47"/>
        <v>Aggregate1-in-2September Monthly System Peak Day100% Cycling12</v>
      </c>
      <c r="G3018">
        <v>13.438079999999999</v>
      </c>
      <c r="H3018">
        <v>13.438079999999999</v>
      </c>
      <c r="I3018">
        <v>87.367400000000004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10695</v>
      </c>
      <c r="P3018" t="s">
        <v>60</v>
      </c>
      <c r="Q3018" t="s">
        <v>58</v>
      </c>
    </row>
    <row r="3019" spans="1:17" x14ac:dyDescent="0.25">
      <c r="A3019" t="s">
        <v>30</v>
      </c>
      <c r="B3019" t="s">
        <v>36</v>
      </c>
      <c r="C3019" t="s">
        <v>53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0.41016590000000003</v>
      </c>
      <c r="H3019">
        <v>0.41016590000000003</v>
      </c>
      <c r="I3019">
        <v>88.889200000000002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12331</v>
      </c>
      <c r="P3019" t="s">
        <v>60</v>
      </c>
      <c r="Q3019" t="s">
        <v>58</v>
      </c>
    </row>
    <row r="3020" spans="1:17" x14ac:dyDescent="0.25">
      <c r="A3020" t="s">
        <v>28</v>
      </c>
      <c r="B3020" t="s">
        <v>36</v>
      </c>
      <c r="C3020" t="s">
        <v>53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1.6836530000000001</v>
      </c>
      <c r="H3020">
        <v>1.6836530000000001</v>
      </c>
      <c r="I3020">
        <v>88.889200000000002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12331</v>
      </c>
      <c r="P3020" t="s">
        <v>60</v>
      </c>
      <c r="Q3020" t="s">
        <v>58</v>
      </c>
    </row>
    <row r="3021" spans="1:17" x14ac:dyDescent="0.25">
      <c r="A3021" t="s">
        <v>29</v>
      </c>
      <c r="B3021" t="s">
        <v>36</v>
      </c>
      <c r="C3021" t="s">
        <v>53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1.439446</v>
      </c>
      <c r="H3021">
        <v>1.439446</v>
      </c>
      <c r="I3021">
        <v>88.889200000000002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12331</v>
      </c>
      <c r="P3021" t="s">
        <v>60</v>
      </c>
      <c r="Q3021" t="s">
        <v>58</v>
      </c>
    </row>
    <row r="3022" spans="1:17" x14ac:dyDescent="0.25">
      <c r="A3022" t="s">
        <v>43</v>
      </c>
      <c r="B3022" t="s">
        <v>36</v>
      </c>
      <c r="C3022" t="s">
        <v>53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20.761119999999998</v>
      </c>
      <c r="H3022">
        <v>20.761119999999998</v>
      </c>
      <c r="I3022">
        <v>88.889200000000002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12331</v>
      </c>
      <c r="P3022" t="s">
        <v>60</v>
      </c>
      <c r="Q3022" t="s">
        <v>58</v>
      </c>
    </row>
    <row r="3023" spans="1:17" x14ac:dyDescent="0.25">
      <c r="A3023" t="s">
        <v>30</v>
      </c>
      <c r="B3023" t="s">
        <v>36</v>
      </c>
      <c r="C3023" t="s">
        <v>53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0.34987220000000002</v>
      </c>
      <c r="H3023">
        <v>0.34987220000000002</v>
      </c>
      <c r="I3023">
        <v>88.182299999999998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23026</v>
      </c>
      <c r="P3023" t="s">
        <v>60</v>
      </c>
      <c r="Q3023" t="s">
        <v>58</v>
      </c>
    </row>
    <row r="3024" spans="1:17" x14ac:dyDescent="0.25">
      <c r="A3024" t="s">
        <v>28</v>
      </c>
      <c r="B3024" t="s">
        <v>36</v>
      </c>
      <c r="C3024" t="s">
        <v>53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1.4973959999999999</v>
      </c>
      <c r="H3024">
        <v>1.4973959999999999</v>
      </c>
      <c r="I3024">
        <v>88.182299999999998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23026</v>
      </c>
      <c r="P3024" t="s">
        <v>60</v>
      </c>
      <c r="Q3024" t="s">
        <v>58</v>
      </c>
    </row>
    <row r="3025" spans="1:17" x14ac:dyDescent="0.25">
      <c r="A3025" t="s">
        <v>29</v>
      </c>
      <c r="B3025" t="s">
        <v>36</v>
      </c>
      <c r="C3025" t="s">
        <v>53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1.2479739999999999</v>
      </c>
      <c r="H3025">
        <v>1.2479739999999999</v>
      </c>
      <c r="I3025">
        <v>88.182299999999998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23026</v>
      </c>
      <c r="P3025" t="s">
        <v>60</v>
      </c>
      <c r="Q3025" t="s">
        <v>58</v>
      </c>
    </row>
    <row r="3026" spans="1:17" x14ac:dyDescent="0.25">
      <c r="A3026" t="s">
        <v>43</v>
      </c>
      <c r="B3026" t="s">
        <v>36</v>
      </c>
      <c r="C3026" t="s">
        <v>53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34.479030000000002</v>
      </c>
      <c r="H3026">
        <v>34.479030000000002</v>
      </c>
      <c r="I3026">
        <v>88.182299999999998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23026</v>
      </c>
      <c r="P3026" t="s">
        <v>60</v>
      </c>
      <c r="Q3026" t="s">
        <v>58</v>
      </c>
    </row>
    <row r="3027" spans="1:17" x14ac:dyDescent="0.25">
      <c r="A3027" t="s">
        <v>30</v>
      </c>
      <c r="B3027" t="s">
        <v>36</v>
      </c>
      <c r="C3027" t="s">
        <v>48</v>
      </c>
      <c r="D3027" t="s">
        <v>59</v>
      </c>
      <c r="E3027">
        <v>13</v>
      </c>
      <c r="F3027" t="str">
        <f t="shared" si="47"/>
        <v>Average Per Ton1-in-2August Monthly System Peak Day100% Cycling13</v>
      </c>
      <c r="G3027">
        <v>0.31546279999999999</v>
      </c>
      <c r="H3027">
        <v>0.31546279999999999</v>
      </c>
      <c r="I3027">
        <v>88.211799999999997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10695</v>
      </c>
      <c r="P3027" t="s">
        <v>60</v>
      </c>
      <c r="Q3027" t="s">
        <v>58</v>
      </c>
    </row>
    <row r="3028" spans="1:17" x14ac:dyDescent="0.25">
      <c r="A3028" t="s">
        <v>28</v>
      </c>
      <c r="B3028" t="s">
        <v>36</v>
      </c>
      <c r="C3028" t="s">
        <v>48</v>
      </c>
      <c r="D3028" t="s">
        <v>59</v>
      </c>
      <c r="E3028">
        <v>13</v>
      </c>
      <c r="F3028" t="str">
        <f t="shared" si="47"/>
        <v>Average Per Premise1-in-2August Monthly System Peak Day100% Cycling13</v>
      </c>
      <c r="G3028">
        <v>1.413789</v>
      </c>
      <c r="H3028">
        <v>1.413789</v>
      </c>
      <c r="I3028">
        <v>88.211799999999997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10695</v>
      </c>
      <c r="P3028" t="s">
        <v>60</v>
      </c>
      <c r="Q3028" t="s">
        <v>58</v>
      </c>
    </row>
    <row r="3029" spans="1:17" x14ac:dyDescent="0.25">
      <c r="A3029" t="s">
        <v>29</v>
      </c>
      <c r="B3029" t="s">
        <v>36</v>
      </c>
      <c r="C3029" t="s">
        <v>48</v>
      </c>
      <c r="D3029" t="s">
        <v>59</v>
      </c>
      <c r="E3029">
        <v>13</v>
      </c>
      <c r="F3029" t="str">
        <f t="shared" si="47"/>
        <v>Average Per Device1-in-2August Monthly System Peak Day100% Cycling13</v>
      </c>
      <c r="G3029">
        <v>1.145057</v>
      </c>
      <c r="H3029">
        <v>1.145057</v>
      </c>
      <c r="I3029">
        <v>88.211799999999997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10695</v>
      </c>
      <c r="P3029" t="s">
        <v>60</v>
      </c>
      <c r="Q3029" t="s">
        <v>58</v>
      </c>
    </row>
    <row r="3030" spans="1:17" x14ac:dyDescent="0.25">
      <c r="A3030" t="s">
        <v>43</v>
      </c>
      <c r="B3030" t="s">
        <v>36</v>
      </c>
      <c r="C3030" t="s">
        <v>48</v>
      </c>
      <c r="D3030" t="s">
        <v>59</v>
      </c>
      <c r="E3030">
        <v>13</v>
      </c>
      <c r="F3030" t="str">
        <f t="shared" si="47"/>
        <v>Aggregate1-in-2August Monthly System Peak Day100% Cycling13</v>
      </c>
      <c r="G3030">
        <v>15.120480000000001</v>
      </c>
      <c r="H3030">
        <v>15.120480000000001</v>
      </c>
      <c r="I3030">
        <v>88.211799999999997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10695</v>
      </c>
      <c r="P3030" t="s">
        <v>60</v>
      </c>
      <c r="Q3030" t="s">
        <v>58</v>
      </c>
    </row>
    <row r="3031" spans="1:17" x14ac:dyDescent="0.25">
      <c r="A3031" t="s">
        <v>30</v>
      </c>
      <c r="B3031" t="s">
        <v>36</v>
      </c>
      <c r="C3031" t="s">
        <v>48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0.4678486</v>
      </c>
      <c r="H3031">
        <v>0.4678486</v>
      </c>
      <c r="I3031">
        <v>89.287800000000004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12331</v>
      </c>
      <c r="P3031" t="s">
        <v>60</v>
      </c>
      <c r="Q3031" t="s">
        <v>58</v>
      </c>
    </row>
    <row r="3032" spans="1:17" x14ac:dyDescent="0.25">
      <c r="A3032" t="s">
        <v>28</v>
      </c>
      <c r="B3032" t="s">
        <v>36</v>
      </c>
      <c r="C3032" t="s">
        <v>48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1.9204289999999999</v>
      </c>
      <c r="H3032">
        <v>1.9204289999999999</v>
      </c>
      <c r="I3032">
        <v>89.287800000000004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12331</v>
      </c>
      <c r="P3032" t="s">
        <v>60</v>
      </c>
      <c r="Q3032" t="s">
        <v>58</v>
      </c>
    </row>
    <row r="3033" spans="1:17" x14ac:dyDescent="0.25">
      <c r="A3033" t="s">
        <v>29</v>
      </c>
      <c r="B3033" t="s">
        <v>36</v>
      </c>
      <c r="C3033" t="s">
        <v>48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1.6418790000000001</v>
      </c>
      <c r="H3033">
        <v>1.6418790000000001</v>
      </c>
      <c r="I3033">
        <v>89.287800000000004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12331</v>
      </c>
      <c r="P3033" t="s">
        <v>60</v>
      </c>
      <c r="Q3033" t="s">
        <v>58</v>
      </c>
    </row>
    <row r="3034" spans="1:17" x14ac:dyDescent="0.25">
      <c r="A3034" t="s">
        <v>43</v>
      </c>
      <c r="B3034" t="s">
        <v>36</v>
      </c>
      <c r="C3034" t="s">
        <v>48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23.680820000000001</v>
      </c>
      <c r="H3034">
        <v>23.680820000000001</v>
      </c>
      <c r="I3034">
        <v>89.287800000000004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12331</v>
      </c>
      <c r="P3034" t="s">
        <v>60</v>
      </c>
      <c r="Q3034" t="s">
        <v>58</v>
      </c>
    </row>
    <row r="3035" spans="1:17" x14ac:dyDescent="0.25">
      <c r="A3035" t="s">
        <v>30</v>
      </c>
      <c r="B3035" t="s">
        <v>36</v>
      </c>
      <c r="C3035" t="s">
        <v>48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0.39706540000000001</v>
      </c>
      <c r="H3035">
        <v>0.39706540000000001</v>
      </c>
      <c r="I3035">
        <v>88.787999999999997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23026</v>
      </c>
      <c r="P3035" t="s">
        <v>60</v>
      </c>
      <c r="Q3035" t="s">
        <v>58</v>
      </c>
    </row>
    <row r="3036" spans="1:17" x14ac:dyDescent="0.25">
      <c r="A3036" t="s">
        <v>28</v>
      </c>
      <c r="B3036" t="s">
        <v>36</v>
      </c>
      <c r="C3036" t="s">
        <v>48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1.6993750000000001</v>
      </c>
      <c r="H3036">
        <v>1.6993750000000001</v>
      </c>
      <c r="I3036">
        <v>88.787999999999997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23026</v>
      </c>
      <c r="P3036" t="s">
        <v>60</v>
      </c>
      <c r="Q3036" t="s">
        <v>58</v>
      </c>
    </row>
    <row r="3037" spans="1:17" x14ac:dyDescent="0.25">
      <c r="A3037" t="s">
        <v>29</v>
      </c>
      <c r="B3037" t="s">
        <v>36</v>
      </c>
      <c r="C3037" t="s">
        <v>48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1.41631</v>
      </c>
      <c r="H3037">
        <v>1.41631</v>
      </c>
      <c r="I3037">
        <v>88.787999999999997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23026</v>
      </c>
      <c r="P3037" t="s">
        <v>60</v>
      </c>
      <c r="Q3037" t="s">
        <v>58</v>
      </c>
    </row>
    <row r="3038" spans="1:17" x14ac:dyDescent="0.25">
      <c r="A3038" t="s">
        <v>43</v>
      </c>
      <c r="B3038" t="s">
        <v>36</v>
      </c>
      <c r="C3038" t="s">
        <v>48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39.129800000000003</v>
      </c>
      <c r="H3038">
        <v>39.129800000000003</v>
      </c>
      <c r="I3038">
        <v>88.787999999999997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23026</v>
      </c>
      <c r="P3038" t="s">
        <v>60</v>
      </c>
      <c r="Q3038" t="s">
        <v>58</v>
      </c>
    </row>
    <row r="3039" spans="1:17" x14ac:dyDescent="0.25">
      <c r="A3039" t="s">
        <v>30</v>
      </c>
      <c r="B3039" t="s">
        <v>36</v>
      </c>
      <c r="C3039" t="s">
        <v>37</v>
      </c>
      <c r="D3039" t="s">
        <v>59</v>
      </c>
      <c r="E3039">
        <v>13</v>
      </c>
      <c r="F3039" t="str">
        <f t="shared" si="47"/>
        <v>Average Per Ton1-in-2August Typical Event Day100% Cycling13</v>
      </c>
      <c r="G3039">
        <v>0.27657090000000001</v>
      </c>
      <c r="H3039">
        <v>0.27657090000000001</v>
      </c>
      <c r="I3039">
        <v>83.272499999999994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10695</v>
      </c>
      <c r="P3039" t="s">
        <v>60</v>
      </c>
      <c r="Q3039" t="s">
        <v>58</v>
      </c>
    </row>
    <row r="3040" spans="1:17" x14ac:dyDescent="0.25">
      <c r="A3040" t="s">
        <v>28</v>
      </c>
      <c r="B3040" t="s">
        <v>36</v>
      </c>
      <c r="C3040" t="s">
        <v>37</v>
      </c>
      <c r="D3040" t="s">
        <v>59</v>
      </c>
      <c r="E3040">
        <v>13</v>
      </c>
      <c r="F3040" t="str">
        <f t="shared" si="47"/>
        <v>Average Per Premise1-in-2August Typical Event Day100% Cycling13</v>
      </c>
      <c r="G3040">
        <v>1.23949</v>
      </c>
      <c r="H3040">
        <v>1.23949</v>
      </c>
      <c r="I3040">
        <v>83.272499999999994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10695</v>
      </c>
      <c r="P3040" t="s">
        <v>60</v>
      </c>
      <c r="Q3040" t="s">
        <v>58</v>
      </c>
    </row>
    <row r="3041" spans="1:17" x14ac:dyDescent="0.25">
      <c r="A3041" t="s">
        <v>29</v>
      </c>
      <c r="B3041" t="s">
        <v>36</v>
      </c>
      <c r="C3041" t="s">
        <v>37</v>
      </c>
      <c r="D3041" t="s">
        <v>59</v>
      </c>
      <c r="E3041">
        <v>13</v>
      </c>
      <c r="F3041" t="str">
        <f t="shared" si="47"/>
        <v>Average Per Device1-in-2August Typical Event Day100% Cycling13</v>
      </c>
      <c r="G3041">
        <v>1.0038879999999999</v>
      </c>
      <c r="H3041">
        <v>1.0038879999999999</v>
      </c>
      <c r="I3041">
        <v>83.272499999999994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10695</v>
      </c>
      <c r="P3041" t="s">
        <v>60</v>
      </c>
      <c r="Q3041" t="s">
        <v>58</v>
      </c>
    </row>
    <row r="3042" spans="1:17" x14ac:dyDescent="0.25">
      <c r="A3042" t="s">
        <v>43</v>
      </c>
      <c r="B3042" t="s">
        <v>36</v>
      </c>
      <c r="C3042" t="s">
        <v>37</v>
      </c>
      <c r="D3042" t="s">
        <v>59</v>
      </c>
      <c r="E3042">
        <v>13</v>
      </c>
      <c r="F3042" t="str">
        <f t="shared" si="47"/>
        <v>Aggregate1-in-2August Typical Event Day100% Cycling13</v>
      </c>
      <c r="G3042">
        <v>13.256349999999999</v>
      </c>
      <c r="H3042">
        <v>13.256349999999999</v>
      </c>
      <c r="I3042">
        <v>83.272499999999994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10695</v>
      </c>
      <c r="P3042" t="s">
        <v>60</v>
      </c>
      <c r="Q3042" t="s">
        <v>58</v>
      </c>
    </row>
    <row r="3043" spans="1:17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0.41456609999999999</v>
      </c>
      <c r="H3043">
        <v>0.41456609999999999</v>
      </c>
      <c r="I3043">
        <v>84.250500000000002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12331</v>
      </c>
      <c r="P3043" t="s">
        <v>60</v>
      </c>
      <c r="Q3043" t="s">
        <v>58</v>
      </c>
    </row>
    <row r="3044" spans="1:17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1.7017150000000001</v>
      </c>
      <c r="H3044">
        <v>1.7017150000000001</v>
      </c>
      <c r="I3044">
        <v>84.250500000000002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12331</v>
      </c>
      <c r="P3044" t="s">
        <v>60</v>
      </c>
      <c r="Q3044" t="s">
        <v>58</v>
      </c>
    </row>
    <row r="3045" spans="1:17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1.454888</v>
      </c>
      <c r="H3045">
        <v>1.454888</v>
      </c>
      <c r="I3045">
        <v>84.250500000000002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12331</v>
      </c>
      <c r="P3045" t="s">
        <v>60</v>
      </c>
      <c r="Q3045" t="s">
        <v>58</v>
      </c>
    </row>
    <row r="3046" spans="1:17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20.983840000000001</v>
      </c>
      <c r="H3046">
        <v>20.983840000000001</v>
      </c>
      <c r="I3046">
        <v>84.250500000000002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12331</v>
      </c>
      <c r="P3046" t="s">
        <v>60</v>
      </c>
      <c r="Q3046" t="s">
        <v>58</v>
      </c>
    </row>
    <row r="3047" spans="1:17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0.35046729999999998</v>
      </c>
      <c r="H3047">
        <v>0.35046729999999998</v>
      </c>
      <c r="I3047">
        <v>83.796199999999999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23026</v>
      </c>
      <c r="P3047" t="s">
        <v>60</v>
      </c>
      <c r="Q3047" t="s">
        <v>58</v>
      </c>
    </row>
    <row r="3048" spans="1:17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1.499943</v>
      </c>
      <c r="H3048">
        <v>1.499943</v>
      </c>
      <c r="I3048">
        <v>83.796199999999999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23026</v>
      </c>
      <c r="P3048" t="s">
        <v>60</v>
      </c>
      <c r="Q3048" t="s">
        <v>58</v>
      </c>
    </row>
    <row r="3049" spans="1:17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1.250097</v>
      </c>
      <c r="H3049">
        <v>1.250097</v>
      </c>
      <c r="I3049">
        <v>83.796199999999999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23026</v>
      </c>
      <c r="P3049" t="s">
        <v>60</v>
      </c>
      <c r="Q3049" t="s">
        <v>58</v>
      </c>
    </row>
    <row r="3050" spans="1:17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34.537680000000002</v>
      </c>
      <c r="H3050">
        <v>34.537680000000002</v>
      </c>
      <c r="I3050">
        <v>83.796199999999999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23026</v>
      </c>
      <c r="P3050" t="s">
        <v>60</v>
      </c>
      <c r="Q3050" t="s">
        <v>58</v>
      </c>
    </row>
    <row r="3051" spans="1:17" x14ac:dyDescent="0.25">
      <c r="A3051" t="s">
        <v>30</v>
      </c>
      <c r="B3051" t="s">
        <v>36</v>
      </c>
      <c r="C3051" t="s">
        <v>49</v>
      </c>
      <c r="D3051" t="s">
        <v>59</v>
      </c>
      <c r="E3051">
        <v>13</v>
      </c>
      <c r="F3051" t="str">
        <f t="shared" si="47"/>
        <v>Average Per Ton1-in-2July Monthly System Peak Day100% Cycling13</v>
      </c>
      <c r="G3051">
        <v>0.25116569999999999</v>
      </c>
      <c r="H3051">
        <v>0.25116569999999999</v>
      </c>
      <c r="I3051">
        <v>77.144300000000001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10695</v>
      </c>
      <c r="P3051" t="s">
        <v>60</v>
      </c>
      <c r="Q3051" t="s">
        <v>58</v>
      </c>
    </row>
    <row r="3052" spans="1:17" x14ac:dyDescent="0.25">
      <c r="A3052" t="s">
        <v>28</v>
      </c>
      <c r="B3052" t="s">
        <v>36</v>
      </c>
      <c r="C3052" t="s">
        <v>49</v>
      </c>
      <c r="D3052" t="s">
        <v>59</v>
      </c>
      <c r="E3052">
        <v>13</v>
      </c>
      <c r="F3052" t="str">
        <f t="shared" si="47"/>
        <v>Average Per Premise1-in-2July Monthly System Peak Day100% Cycling13</v>
      </c>
      <c r="G3052">
        <v>1.1256330000000001</v>
      </c>
      <c r="H3052">
        <v>1.1256330000000001</v>
      </c>
      <c r="I3052">
        <v>77.144300000000001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10695</v>
      </c>
      <c r="P3052" t="s">
        <v>60</v>
      </c>
      <c r="Q3052" t="s">
        <v>58</v>
      </c>
    </row>
    <row r="3053" spans="1:17" x14ac:dyDescent="0.25">
      <c r="A3053" t="s">
        <v>29</v>
      </c>
      <c r="B3053" t="s">
        <v>36</v>
      </c>
      <c r="C3053" t="s">
        <v>49</v>
      </c>
      <c r="D3053" t="s">
        <v>59</v>
      </c>
      <c r="E3053">
        <v>13</v>
      </c>
      <c r="F3053" t="str">
        <f t="shared" si="47"/>
        <v>Average Per Device1-in-2July Monthly System Peak Day100% Cycling13</v>
      </c>
      <c r="G3053">
        <v>0.91167359999999997</v>
      </c>
      <c r="H3053">
        <v>0.91167350000000003</v>
      </c>
      <c r="I3053">
        <v>77.144300000000001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10695</v>
      </c>
      <c r="P3053" t="s">
        <v>60</v>
      </c>
      <c r="Q3053" t="s">
        <v>58</v>
      </c>
    </row>
    <row r="3054" spans="1:17" x14ac:dyDescent="0.25">
      <c r="A3054" t="s">
        <v>43</v>
      </c>
      <c r="B3054" t="s">
        <v>36</v>
      </c>
      <c r="C3054" t="s">
        <v>49</v>
      </c>
      <c r="D3054" t="s">
        <v>59</v>
      </c>
      <c r="E3054">
        <v>13</v>
      </c>
      <c r="F3054" t="str">
        <f t="shared" si="47"/>
        <v>Aggregate1-in-2July Monthly System Peak Day100% Cycling13</v>
      </c>
      <c r="G3054">
        <v>12.038650000000001</v>
      </c>
      <c r="H3054">
        <v>12.038650000000001</v>
      </c>
      <c r="I3054">
        <v>77.144300000000001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10695</v>
      </c>
      <c r="P3054" t="s">
        <v>60</v>
      </c>
      <c r="Q3054" t="s">
        <v>58</v>
      </c>
    </row>
    <row r="3055" spans="1:17" x14ac:dyDescent="0.25">
      <c r="A3055" t="s">
        <v>30</v>
      </c>
      <c r="B3055" t="s">
        <v>36</v>
      </c>
      <c r="C3055" t="s">
        <v>49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0.37837379999999998</v>
      </c>
      <c r="H3055">
        <v>0.37837379999999998</v>
      </c>
      <c r="I3055">
        <v>77.596000000000004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12331</v>
      </c>
      <c r="P3055" t="s">
        <v>60</v>
      </c>
      <c r="Q3055" t="s">
        <v>58</v>
      </c>
    </row>
    <row r="3056" spans="1:17" x14ac:dyDescent="0.25">
      <c r="A3056" t="s">
        <v>28</v>
      </c>
      <c r="B3056" t="s">
        <v>36</v>
      </c>
      <c r="C3056" t="s">
        <v>49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1.5531520000000001</v>
      </c>
      <c r="H3056">
        <v>1.5531520000000001</v>
      </c>
      <c r="I3056">
        <v>77.596000000000004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12331</v>
      </c>
      <c r="P3056" t="s">
        <v>60</v>
      </c>
      <c r="Q3056" t="s">
        <v>58</v>
      </c>
    </row>
    <row r="3057" spans="1:17" x14ac:dyDescent="0.25">
      <c r="A3057" t="s">
        <v>29</v>
      </c>
      <c r="B3057" t="s">
        <v>36</v>
      </c>
      <c r="C3057" t="s">
        <v>49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1.3278730000000001</v>
      </c>
      <c r="H3057">
        <v>1.3278730000000001</v>
      </c>
      <c r="I3057">
        <v>77.596000000000004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12331</v>
      </c>
      <c r="P3057" t="s">
        <v>60</v>
      </c>
      <c r="Q3057" t="s">
        <v>58</v>
      </c>
    </row>
    <row r="3058" spans="1:17" x14ac:dyDescent="0.25">
      <c r="A3058" t="s">
        <v>43</v>
      </c>
      <c r="B3058" t="s">
        <v>36</v>
      </c>
      <c r="C3058" t="s">
        <v>49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19.15192</v>
      </c>
      <c r="H3058">
        <v>19.15192</v>
      </c>
      <c r="I3058">
        <v>77.596000000000004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12331</v>
      </c>
      <c r="P3058" t="s">
        <v>60</v>
      </c>
      <c r="Q3058" t="s">
        <v>58</v>
      </c>
    </row>
    <row r="3059" spans="1:17" x14ac:dyDescent="0.25">
      <c r="A3059" t="s">
        <v>30</v>
      </c>
      <c r="B3059" t="s">
        <v>36</v>
      </c>
      <c r="C3059" t="s">
        <v>49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0.3192856</v>
      </c>
      <c r="H3059">
        <v>0.3192856</v>
      </c>
      <c r="I3059">
        <v>77.386200000000002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23026</v>
      </c>
      <c r="P3059" t="s">
        <v>60</v>
      </c>
      <c r="Q3059" t="s">
        <v>58</v>
      </c>
    </row>
    <row r="3060" spans="1:17" x14ac:dyDescent="0.25">
      <c r="A3060" t="s">
        <v>28</v>
      </c>
      <c r="B3060" t="s">
        <v>36</v>
      </c>
      <c r="C3060" t="s">
        <v>49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1.36649</v>
      </c>
      <c r="H3060">
        <v>1.36649</v>
      </c>
      <c r="I3060">
        <v>77.386200000000002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23026</v>
      </c>
      <c r="P3060" t="s">
        <v>60</v>
      </c>
      <c r="Q3060" t="s">
        <v>58</v>
      </c>
    </row>
    <row r="3061" spans="1:17" x14ac:dyDescent="0.25">
      <c r="A3061" t="s">
        <v>29</v>
      </c>
      <c r="B3061" t="s">
        <v>36</v>
      </c>
      <c r="C3061" t="s">
        <v>49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1.1388739999999999</v>
      </c>
      <c r="H3061">
        <v>1.1388739999999999</v>
      </c>
      <c r="I3061">
        <v>77.386200000000002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23026</v>
      </c>
      <c r="P3061" t="s">
        <v>60</v>
      </c>
      <c r="Q3061" t="s">
        <v>58</v>
      </c>
    </row>
    <row r="3062" spans="1:17" x14ac:dyDescent="0.25">
      <c r="A3062" t="s">
        <v>43</v>
      </c>
      <c r="B3062" t="s">
        <v>36</v>
      </c>
      <c r="C3062" t="s">
        <v>49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31.4648</v>
      </c>
      <c r="H3062">
        <v>31.4648</v>
      </c>
      <c r="I3062">
        <v>77.386200000000002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23026</v>
      </c>
      <c r="P3062" t="s">
        <v>60</v>
      </c>
      <c r="Q3062" t="s">
        <v>58</v>
      </c>
    </row>
    <row r="3063" spans="1:17" x14ac:dyDescent="0.25">
      <c r="A3063" t="s">
        <v>30</v>
      </c>
      <c r="B3063" t="s">
        <v>36</v>
      </c>
      <c r="C3063" t="s">
        <v>50</v>
      </c>
      <c r="D3063" t="s">
        <v>59</v>
      </c>
      <c r="E3063">
        <v>13</v>
      </c>
      <c r="F3063" t="str">
        <f t="shared" si="47"/>
        <v>Average Per Ton1-in-2June Monthly System Peak Day100% Cycling13</v>
      </c>
      <c r="G3063">
        <v>0.2149355</v>
      </c>
      <c r="H3063">
        <v>0.2149355</v>
      </c>
      <c r="I3063">
        <v>78.56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10695</v>
      </c>
      <c r="P3063" t="s">
        <v>60</v>
      </c>
      <c r="Q3063" t="s">
        <v>58</v>
      </c>
    </row>
    <row r="3064" spans="1:17" x14ac:dyDescent="0.25">
      <c r="A3064" t="s">
        <v>28</v>
      </c>
      <c r="B3064" t="s">
        <v>36</v>
      </c>
      <c r="C3064" t="s">
        <v>50</v>
      </c>
      <c r="D3064" t="s">
        <v>59</v>
      </c>
      <c r="E3064">
        <v>13</v>
      </c>
      <c r="F3064" t="str">
        <f t="shared" si="47"/>
        <v>Average Per Premise1-in-2June Monthly System Peak Day100% Cycling13</v>
      </c>
      <c r="G3064">
        <v>0.96326279999999997</v>
      </c>
      <c r="H3064">
        <v>0.96326279999999997</v>
      </c>
      <c r="I3064">
        <v>78.56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10695</v>
      </c>
      <c r="P3064" t="s">
        <v>60</v>
      </c>
      <c r="Q3064" t="s">
        <v>58</v>
      </c>
    </row>
    <row r="3065" spans="1:17" x14ac:dyDescent="0.25">
      <c r="A3065" t="s">
        <v>29</v>
      </c>
      <c r="B3065" t="s">
        <v>36</v>
      </c>
      <c r="C3065" t="s">
        <v>50</v>
      </c>
      <c r="D3065" t="s">
        <v>59</v>
      </c>
      <c r="E3065">
        <v>13</v>
      </c>
      <c r="F3065" t="str">
        <f t="shared" si="47"/>
        <v>Average Per Device1-in-2June Monthly System Peak Day100% Cycling13</v>
      </c>
      <c r="G3065">
        <v>0.78016629999999998</v>
      </c>
      <c r="H3065">
        <v>0.78016629999999998</v>
      </c>
      <c r="I3065">
        <v>78.56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10695</v>
      </c>
      <c r="P3065" t="s">
        <v>60</v>
      </c>
      <c r="Q3065" t="s">
        <v>58</v>
      </c>
    </row>
    <row r="3066" spans="1:17" x14ac:dyDescent="0.25">
      <c r="A3066" t="s">
        <v>43</v>
      </c>
      <c r="B3066" t="s">
        <v>36</v>
      </c>
      <c r="C3066" t="s">
        <v>50</v>
      </c>
      <c r="D3066" t="s">
        <v>59</v>
      </c>
      <c r="E3066">
        <v>13</v>
      </c>
      <c r="F3066" t="str">
        <f t="shared" si="47"/>
        <v>Aggregate1-in-2June Monthly System Peak Day100% Cycling13</v>
      </c>
      <c r="G3066">
        <v>10.302099999999999</v>
      </c>
      <c r="H3066">
        <v>10.302099999999999</v>
      </c>
      <c r="I3066">
        <v>78.56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10695</v>
      </c>
      <c r="P3066" t="s">
        <v>60</v>
      </c>
      <c r="Q3066" t="s">
        <v>58</v>
      </c>
    </row>
    <row r="3067" spans="1:17" x14ac:dyDescent="0.25">
      <c r="A3067" t="s">
        <v>30</v>
      </c>
      <c r="B3067" t="s">
        <v>36</v>
      </c>
      <c r="C3067" t="s">
        <v>50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0.32991579999999998</v>
      </c>
      <c r="H3067">
        <v>0.32991579999999998</v>
      </c>
      <c r="I3067">
        <v>79.452200000000005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12331</v>
      </c>
      <c r="P3067" t="s">
        <v>60</v>
      </c>
      <c r="Q3067" t="s">
        <v>58</v>
      </c>
    </row>
    <row r="3068" spans="1:17" x14ac:dyDescent="0.25">
      <c r="A3068" t="s">
        <v>28</v>
      </c>
      <c r="B3068" t="s">
        <v>36</v>
      </c>
      <c r="C3068" t="s">
        <v>50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1.354241</v>
      </c>
      <c r="H3068">
        <v>1.354241</v>
      </c>
      <c r="I3068">
        <v>79.452200000000005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12331</v>
      </c>
      <c r="P3068" t="s">
        <v>60</v>
      </c>
      <c r="Q3068" t="s">
        <v>58</v>
      </c>
    </row>
    <row r="3069" spans="1:17" x14ac:dyDescent="0.25">
      <c r="A3069" t="s">
        <v>29</v>
      </c>
      <c r="B3069" t="s">
        <v>36</v>
      </c>
      <c r="C3069" t="s">
        <v>50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1.1578139999999999</v>
      </c>
      <c r="H3069">
        <v>1.1578139999999999</v>
      </c>
      <c r="I3069">
        <v>79.452200000000005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12331</v>
      </c>
      <c r="P3069" t="s">
        <v>60</v>
      </c>
      <c r="Q3069" t="s">
        <v>58</v>
      </c>
    </row>
    <row r="3070" spans="1:17" x14ac:dyDescent="0.25">
      <c r="A3070" t="s">
        <v>43</v>
      </c>
      <c r="B3070" t="s">
        <v>36</v>
      </c>
      <c r="C3070" t="s">
        <v>50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16.699149999999999</v>
      </c>
      <c r="H3070">
        <v>16.699149999999999</v>
      </c>
      <c r="I3070">
        <v>79.452200000000005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12331</v>
      </c>
      <c r="P3070" t="s">
        <v>60</v>
      </c>
      <c r="Q3070" t="s">
        <v>58</v>
      </c>
    </row>
    <row r="3071" spans="1:17" x14ac:dyDescent="0.25">
      <c r="A3071" t="s">
        <v>30</v>
      </c>
      <c r="B3071" t="s">
        <v>36</v>
      </c>
      <c r="C3071" t="s">
        <v>50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0.27650750000000002</v>
      </c>
      <c r="H3071">
        <v>0.27650740000000001</v>
      </c>
      <c r="I3071">
        <v>79.037800000000004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23026</v>
      </c>
      <c r="P3071" t="s">
        <v>60</v>
      </c>
      <c r="Q3071" t="s">
        <v>58</v>
      </c>
    </row>
    <row r="3072" spans="1:17" x14ac:dyDescent="0.25">
      <c r="A3072" t="s">
        <v>28</v>
      </c>
      <c r="B3072" t="s">
        <v>36</v>
      </c>
      <c r="C3072" t="s">
        <v>50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1.1834070000000001</v>
      </c>
      <c r="H3072">
        <v>1.183406</v>
      </c>
      <c r="I3072">
        <v>79.037800000000004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23026</v>
      </c>
      <c r="P3072" t="s">
        <v>60</v>
      </c>
      <c r="Q3072" t="s">
        <v>58</v>
      </c>
    </row>
    <row r="3073" spans="1:17" x14ac:dyDescent="0.25">
      <c r="A3073" t="s">
        <v>29</v>
      </c>
      <c r="B3073" t="s">
        <v>36</v>
      </c>
      <c r="C3073" t="s">
        <v>50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0.98628629999999995</v>
      </c>
      <c r="H3073">
        <v>0.98628629999999995</v>
      </c>
      <c r="I3073">
        <v>79.037800000000004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23026</v>
      </c>
      <c r="P3073" t="s">
        <v>60</v>
      </c>
      <c r="Q3073" t="s">
        <v>58</v>
      </c>
    </row>
    <row r="3074" spans="1:17" x14ac:dyDescent="0.25">
      <c r="A3074" t="s">
        <v>43</v>
      </c>
      <c r="B3074" t="s">
        <v>36</v>
      </c>
      <c r="C3074" t="s">
        <v>50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27.249120000000001</v>
      </c>
      <c r="H3074">
        <v>27.249120000000001</v>
      </c>
      <c r="I3074">
        <v>79.037800000000004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23026</v>
      </c>
      <c r="P3074" t="s">
        <v>60</v>
      </c>
      <c r="Q3074" t="s">
        <v>58</v>
      </c>
    </row>
    <row r="3075" spans="1:17" x14ac:dyDescent="0.25">
      <c r="A3075" t="s">
        <v>30</v>
      </c>
      <c r="B3075" t="s">
        <v>36</v>
      </c>
      <c r="C3075" t="s">
        <v>51</v>
      </c>
      <c r="D3075" t="s">
        <v>59</v>
      </c>
      <c r="E3075">
        <v>13</v>
      </c>
      <c r="F3075" t="str">
        <f t="shared" ref="F3075:F3138" si="48">CONCATENATE(A3075,B3075,C3075,D3075,E3075)</f>
        <v>Average Per Ton1-in-2May Monthly System Peak Day100% Cycling13</v>
      </c>
      <c r="G3075">
        <v>0.16296179999999999</v>
      </c>
      <c r="H3075">
        <v>0.16296179999999999</v>
      </c>
      <c r="I3075">
        <v>71.510999999999996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10695</v>
      </c>
      <c r="P3075" t="s">
        <v>60</v>
      </c>
      <c r="Q3075" t="s">
        <v>58</v>
      </c>
    </row>
    <row r="3076" spans="1:17" x14ac:dyDescent="0.25">
      <c r="A3076" t="s">
        <v>28</v>
      </c>
      <c r="B3076" t="s">
        <v>36</v>
      </c>
      <c r="C3076" t="s">
        <v>51</v>
      </c>
      <c r="D3076" t="s">
        <v>59</v>
      </c>
      <c r="E3076">
        <v>13</v>
      </c>
      <c r="F3076" t="str">
        <f t="shared" si="48"/>
        <v>Average Per Premise1-in-2May Monthly System Peak Day100% Cycling13</v>
      </c>
      <c r="G3076">
        <v>0.73033539999999997</v>
      </c>
      <c r="H3076">
        <v>0.73033550000000003</v>
      </c>
      <c r="I3076">
        <v>71.510999999999996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10695</v>
      </c>
      <c r="P3076" t="s">
        <v>60</v>
      </c>
      <c r="Q3076" t="s">
        <v>58</v>
      </c>
    </row>
    <row r="3077" spans="1:17" x14ac:dyDescent="0.25">
      <c r="A3077" t="s">
        <v>29</v>
      </c>
      <c r="B3077" t="s">
        <v>36</v>
      </c>
      <c r="C3077" t="s">
        <v>51</v>
      </c>
      <c r="D3077" t="s">
        <v>59</v>
      </c>
      <c r="E3077">
        <v>13</v>
      </c>
      <c r="F3077" t="str">
        <f t="shared" si="48"/>
        <v>Average Per Device1-in-2May Monthly System Peak Day100% Cycling13</v>
      </c>
      <c r="G3077">
        <v>0.59151359999999997</v>
      </c>
      <c r="H3077">
        <v>0.59151370000000003</v>
      </c>
      <c r="I3077">
        <v>71.510999999999996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10695</v>
      </c>
      <c r="P3077" t="s">
        <v>60</v>
      </c>
      <c r="Q3077" t="s">
        <v>58</v>
      </c>
    </row>
    <row r="3078" spans="1:17" x14ac:dyDescent="0.25">
      <c r="A3078" t="s">
        <v>43</v>
      </c>
      <c r="B3078" t="s">
        <v>36</v>
      </c>
      <c r="C3078" t="s">
        <v>51</v>
      </c>
      <c r="D3078" t="s">
        <v>59</v>
      </c>
      <c r="E3078">
        <v>13</v>
      </c>
      <c r="F3078" t="str">
        <f t="shared" si="48"/>
        <v>Aggregate1-in-2May Monthly System Peak Day100% Cycling13</v>
      </c>
      <c r="G3078">
        <v>7.8109380000000002</v>
      </c>
      <c r="H3078">
        <v>7.8109380000000002</v>
      </c>
      <c r="I3078">
        <v>71.510999999999996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10695</v>
      </c>
      <c r="P3078" t="s">
        <v>60</v>
      </c>
      <c r="Q3078" t="s">
        <v>58</v>
      </c>
    </row>
    <row r="3079" spans="1:17" x14ac:dyDescent="0.25">
      <c r="A3079" t="s">
        <v>30</v>
      </c>
      <c r="B3079" t="s">
        <v>36</v>
      </c>
      <c r="C3079" t="s">
        <v>51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0.26120199999999999</v>
      </c>
      <c r="H3079">
        <v>0.26120199999999999</v>
      </c>
      <c r="I3079">
        <v>72.165099999999995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12331</v>
      </c>
      <c r="P3079" t="s">
        <v>60</v>
      </c>
      <c r="Q3079" t="s">
        <v>58</v>
      </c>
    </row>
    <row r="3080" spans="1:17" x14ac:dyDescent="0.25">
      <c r="A3080" t="s">
        <v>28</v>
      </c>
      <c r="B3080" t="s">
        <v>36</v>
      </c>
      <c r="C3080" t="s">
        <v>51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1.072184</v>
      </c>
      <c r="H3080">
        <v>1.072184</v>
      </c>
      <c r="I3080">
        <v>72.165099999999995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12331</v>
      </c>
      <c r="P3080" t="s">
        <v>60</v>
      </c>
      <c r="Q3080" t="s">
        <v>58</v>
      </c>
    </row>
    <row r="3081" spans="1:17" x14ac:dyDescent="0.25">
      <c r="A3081" t="s">
        <v>29</v>
      </c>
      <c r="B3081" t="s">
        <v>36</v>
      </c>
      <c r="C3081" t="s">
        <v>51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0.91666820000000004</v>
      </c>
      <c r="H3081">
        <v>0.91666820000000004</v>
      </c>
      <c r="I3081">
        <v>72.165099999999995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12331</v>
      </c>
      <c r="P3081" t="s">
        <v>60</v>
      </c>
      <c r="Q3081" t="s">
        <v>58</v>
      </c>
    </row>
    <row r="3082" spans="1:17" x14ac:dyDescent="0.25">
      <c r="A3082" t="s">
        <v>43</v>
      </c>
      <c r="B3082" t="s">
        <v>36</v>
      </c>
      <c r="C3082" t="s">
        <v>51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13.221109999999999</v>
      </c>
      <c r="H3082">
        <v>13.221109999999999</v>
      </c>
      <c r="I3082">
        <v>72.165099999999995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12331</v>
      </c>
      <c r="P3082" t="s">
        <v>60</v>
      </c>
      <c r="Q3082" t="s">
        <v>58</v>
      </c>
    </row>
    <row r="3083" spans="1:17" x14ac:dyDescent="0.25">
      <c r="A3083" t="s">
        <v>30</v>
      </c>
      <c r="B3083" t="s">
        <v>36</v>
      </c>
      <c r="C3083" t="s">
        <v>51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0.21556939999999999</v>
      </c>
      <c r="H3083">
        <v>0.21556939999999999</v>
      </c>
      <c r="I3083">
        <v>71.8613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23026</v>
      </c>
      <c r="P3083" t="s">
        <v>60</v>
      </c>
      <c r="Q3083" t="s">
        <v>58</v>
      </c>
    </row>
    <row r="3084" spans="1:17" x14ac:dyDescent="0.25">
      <c r="A3084" t="s">
        <v>28</v>
      </c>
      <c r="B3084" t="s">
        <v>36</v>
      </c>
      <c r="C3084" t="s">
        <v>51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0.92260169999999997</v>
      </c>
      <c r="H3084">
        <v>0.92260180000000003</v>
      </c>
      <c r="I3084">
        <v>71.8613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23026</v>
      </c>
      <c r="P3084" t="s">
        <v>60</v>
      </c>
      <c r="Q3084" t="s">
        <v>58</v>
      </c>
    </row>
    <row r="3085" spans="1:17" x14ac:dyDescent="0.25">
      <c r="A3085" t="s">
        <v>29</v>
      </c>
      <c r="B3085" t="s">
        <v>36</v>
      </c>
      <c r="C3085" t="s">
        <v>51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0.76892380000000005</v>
      </c>
      <c r="H3085">
        <v>0.76892380000000005</v>
      </c>
      <c r="I3085">
        <v>71.8613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23026</v>
      </c>
      <c r="P3085" t="s">
        <v>60</v>
      </c>
      <c r="Q3085" t="s">
        <v>58</v>
      </c>
    </row>
    <row r="3086" spans="1:17" x14ac:dyDescent="0.25">
      <c r="A3086" t="s">
        <v>43</v>
      </c>
      <c r="B3086" t="s">
        <v>36</v>
      </c>
      <c r="C3086" t="s">
        <v>51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21.243829999999999</v>
      </c>
      <c r="H3086">
        <v>21.243829999999999</v>
      </c>
      <c r="I3086">
        <v>71.8613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23026</v>
      </c>
      <c r="P3086" t="s">
        <v>60</v>
      </c>
      <c r="Q3086" t="s">
        <v>58</v>
      </c>
    </row>
    <row r="3087" spans="1:17" x14ac:dyDescent="0.25">
      <c r="A3087" t="s">
        <v>30</v>
      </c>
      <c r="B3087" t="s">
        <v>36</v>
      </c>
      <c r="C3087" t="s">
        <v>52</v>
      </c>
      <c r="D3087" t="s">
        <v>59</v>
      </c>
      <c r="E3087">
        <v>13</v>
      </c>
      <c r="F3087" t="str">
        <f t="shared" si="48"/>
        <v>Average Per Ton1-in-2October Monthly System Peak Day100% Cycling13</v>
      </c>
      <c r="G3087">
        <v>0.20289760000000001</v>
      </c>
      <c r="H3087">
        <v>0.20289760000000001</v>
      </c>
      <c r="I3087">
        <v>79.040300000000002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10695</v>
      </c>
      <c r="P3087" t="s">
        <v>60</v>
      </c>
      <c r="Q3087" t="s">
        <v>58</v>
      </c>
    </row>
    <row r="3088" spans="1:17" x14ac:dyDescent="0.25">
      <c r="A3088" t="s">
        <v>28</v>
      </c>
      <c r="B3088" t="s">
        <v>36</v>
      </c>
      <c r="C3088" t="s">
        <v>52</v>
      </c>
      <c r="D3088" t="s">
        <v>59</v>
      </c>
      <c r="E3088">
        <v>13</v>
      </c>
      <c r="F3088" t="str">
        <f t="shared" si="48"/>
        <v>Average Per Premise1-in-2October Monthly System Peak Day100% Cycling13</v>
      </c>
      <c r="G3088">
        <v>0.90931320000000004</v>
      </c>
      <c r="H3088">
        <v>0.90931320000000004</v>
      </c>
      <c r="I3088">
        <v>79.040300000000002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10695</v>
      </c>
      <c r="P3088" t="s">
        <v>60</v>
      </c>
      <c r="Q3088" t="s">
        <v>58</v>
      </c>
    </row>
    <row r="3089" spans="1:17" x14ac:dyDescent="0.25">
      <c r="A3089" t="s">
        <v>29</v>
      </c>
      <c r="B3089" t="s">
        <v>36</v>
      </c>
      <c r="C3089" t="s">
        <v>52</v>
      </c>
      <c r="D3089" t="s">
        <v>59</v>
      </c>
      <c r="E3089">
        <v>13</v>
      </c>
      <c r="F3089" t="str">
        <f t="shared" si="48"/>
        <v>Average Per Device1-in-2October Monthly System Peak Day100% Cycling13</v>
      </c>
      <c r="G3089">
        <v>0.7364714</v>
      </c>
      <c r="H3089">
        <v>0.7364714</v>
      </c>
      <c r="I3089">
        <v>79.040300000000002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10695</v>
      </c>
      <c r="P3089" t="s">
        <v>60</v>
      </c>
      <c r="Q3089" t="s">
        <v>58</v>
      </c>
    </row>
    <row r="3090" spans="1:17" x14ac:dyDescent="0.25">
      <c r="A3090" t="s">
        <v>43</v>
      </c>
      <c r="B3090" t="s">
        <v>36</v>
      </c>
      <c r="C3090" t="s">
        <v>52</v>
      </c>
      <c r="D3090" t="s">
        <v>59</v>
      </c>
      <c r="E3090">
        <v>13</v>
      </c>
      <c r="F3090" t="str">
        <f t="shared" si="48"/>
        <v>Aggregate1-in-2October Monthly System Peak Day100% Cycling13</v>
      </c>
      <c r="G3090">
        <v>9.725104</v>
      </c>
      <c r="H3090">
        <v>9.7251049999999992</v>
      </c>
      <c r="I3090">
        <v>79.040300000000002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10695</v>
      </c>
      <c r="P3090" t="s">
        <v>60</v>
      </c>
      <c r="Q3090" t="s">
        <v>58</v>
      </c>
    </row>
    <row r="3091" spans="1:17" x14ac:dyDescent="0.25">
      <c r="A3091" t="s">
        <v>30</v>
      </c>
      <c r="B3091" t="s">
        <v>36</v>
      </c>
      <c r="C3091" t="s">
        <v>52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0.31080479999999999</v>
      </c>
      <c r="H3091">
        <v>0.31080469999999999</v>
      </c>
      <c r="I3091">
        <v>79.546899999999994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12331</v>
      </c>
      <c r="P3091" t="s">
        <v>60</v>
      </c>
      <c r="Q3091" t="s">
        <v>58</v>
      </c>
    </row>
    <row r="3092" spans="1:17" x14ac:dyDescent="0.25">
      <c r="A3092" t="s">
        <v>28</v>
      </c>
      <c r="B3092" t="s">
        <v>36</v>
      </c>
      <c r="C3092" t="s">
        <v>52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1.2757940000000001</v>
      </c>
      <c r="H3092">
        <v>1.2757940000000001</v>
      </c>
      <c r="I3092">
        <v>79.546899999999994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12331</v>
      </c>
      <c r="P3092" t="s">
        <v>60</v>
      </c>
      <c r="Q3092" t="s">
        <v>58</v>
      </c>
    </row>
    <row r="3093" spans="1:17" x14ac:dyDescent="0.25">
      <c r="A3093" t="s">
        <v>29</v>
      </c>
      <c r="B3093" t="s">
        <v>36</v>
      </c>
      <c r="C3093" t="s">
        <v>52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1.0907450000000001</v>
      </c>
      <c r="H3093">
        <v>1.0907450000000001</v>
      </c>
      <c r="I3093">
        <v>79.546899999999994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12331</v>
      </c>
      <c r="P3093" t="s">
        <v>60</v>
      </c>
      <c r="Q3093" t="s">
        <v>58</v>
      </c>
    </row>
    <row r="3094" spans="1:17" x14ac:dyDescent="0.25">
      <c r="A3094" t="s">
        <v>43</v>
      </c>
      <c r="B3094" t="s">
        <v>36</v>
      </c>
      <c r="C3094" t="s">
        <v>52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15.731820000000001</v>
      </c>
      <c r="H3094">
        <v>15.731820000000001</v>
      </c>
      <c r="I3094">
        <v>79.546899999999994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12331</v>
      </c>
      <c r="P3094" t="s">
        <v>60</v>
      </c>
      <c r="Q3094" t="s">
        <v>58</v>
      </c>
    </row>
    <row r="3095" spans="1:17" x14ac:dyDescent="0.25">
      <c r="A3095" t="s">
        <v>30</v>
      </c>
      <c r="B3095" t="s">
        <v>36</v>
      </c>
      <c r="C3095" t="s">
        <v>52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0.26068190000000002</v>
      </c>
      <c r="H3095">
        <v>0.26068190000000002</v>
      </c>
      <c r="I3095">
        <v>79.311599999999999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23026</v>
      </c>
      <c r="P3095" t="s">
        <v>60</v>
      </c>
      <c r="Q3095" t="s">
        <v>58</v>
      </c>
    </row>
    <row r="3096" spans="1:17" x14ac:dyDescent="0.25">
      <c r="A3096" t="s">
        <v>28</v>
      </c>
      <c r="B3096" t="s">
        <v>36</v>
      </c>
      <c r="C3096" t="s">
        <v>52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1.1156759999999999</v>
      </c>
      <c r="H3096">
        <v>1.1156759999999999</v>
      </c>
      <c r="I3096">
        <v>79.311599999999999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23026</v>
      </c>
      <c r="P3096" t="s">
        <v>60</v>
      </c>
      <c r="Q3096" t="s">
        <v>58</v>
      </c>
    </row>
    <row r="3097" spans="1:17" x14ac:dyDescent="0.25">
      <c r="A3097" t="s">
        <v>29</v>
      </c>
      <c r="B3097" t="s">
        <v>36</v>
      </c>
      <c r="C3097" t="s">
        <v>52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0.92983729999999998</v>
      </c>
      <c r="H3097">
        <v>0.92983729999999998</v>
      </c>
      <c r="I3097">
        <v>79.311599999999999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23026</v>
      </c>
      <c r="P3097" t="s">
        <v>60</v>
      </c>
      <c r="Q3097" t="s">
        <v>58</v>
      </c>
    </row>
    <row r="3098" spans="1:17" x14ac:dyDescent="0.25">
      <c r="A3098" t="s">
        <v>43</v>
      </c>
      <c r="B3098" t="s">
        <v>36</v>
      </c>
      <c r="C3098" t="s">
        <v>52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25.689550000000001</v>
      </c>
      <c r="H3098">
        <v>25.689550000000001</v>
      </c>
      <c r="I3098">
        <v>79.311599999999999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23026</v>
      </c>
      <c r="P3098" t="s">
        <v>60</v>
      </c>
      <c r="Q3098" t="s">
        <v>58</v>
      </c>
    </row>
    <row r="3099" spans="1:17" x14ac:dyDescent="0.25">
      <c r="A3099" t="s">
        <v>30</v>
      </c>
      <c r="B3099" t="s">
        <v>36</v>
      </c>
      <c r="C3099" t="s">
        <v>53</v>
      </c>
      <c r="D3099" t="s">
        <v>59</v>
      </c>
      <c r="E3099">
        <v>13</v>
      </c>
      <c r="F3099" t="str">
        <f t="shared" si="48"/>
        <v>Average Per Ton1-in-2September Monthly System Peak Day100% Cycling13</v>
      </c>
      <c r="G3099">
        <v>0.32471949999999999</v>
      </c>
      <c r="H3099">
        <v>0.32471949999999999</v>
      </c>
      <c r="I3099">
        <v>89.173900000000003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10695</v>
      </c>
      <c r="P3099" t="s">
        <v>60</v>
      </c>
      <c r="Q3099" t="s">
        <v>58</v>
      </c>
    </row>
    <row r="3100" spans="1:17" x14ac:dyDescent="0.25">
      <c r="A3100" t="s">
        <v>28</v>
      </c>
      <c r="B3100" t="s">
        <v>36</v>
      </c>
      <c r="C3100" t="s">
        <v>53</v>
      </c>
      <c r="D3100" t="s">
        <v>59</v>
      </c>
      <c r="E3100">
        <v>13</v>
      </c>
      <c r="F3100" t="str">
        <f t="shared" si="48"/>
        <v>Average Per Premise1-in-2September Monthly System Peak Day100% Cycling13</v>
      </c>
      <c r="G3100">
        <v>1.4552750000000001</v>
      </c>
      <c r="H3100">
        <v>1.4552750000000001</v>
      </c>
      <c r="I3100">
        <v>89.173900000000003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10695</v>
      </c>
      <c r="P3100" t="s">
        <v>60</v>
      </c>
      <c r="Q3100" t="s">
        <v>58</v>
      </c>
    </row>
    <row r="3101" spans="1:17" x14ac:dyDescent="0.25">
      <c r="A3101" t="s">
        <v>29</v>
      </c>
      <c r="B3101" t="s">
        <v>36</v>
      </c>
      <c r="C3101" t="s">
        <v>53</v>
      </c>
      <c r="D3101" t="s">
        <v>59</v>
      </c>
      <c r="E3101">
        <v>13</v>
      </c>
      <c r="F3101" t="str">
        <f t="shared" si="48"/>
        <v>Average Per Device1-in-2September Monthly System Peak Day100% Cycling13</v>
      </c>
      <c r="G3101">
        <v>1.1786570000000001</v>
      </c>
      <c r="H3101">
        <v>1.1786570000000001</v>
      </c>
      <c r="I3101">
        <v>89.173900000000003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10695</v>
      </c>
      <c r="P3101" t="s">
        <v>60</v>
      </c>
      <c r="Q3101" t="s">
        <v>58</v>
      </c>
    </row>
    <row r="3102" spans="1:17" x14ac:dyDescent="0.25">
      <c r="A3102" t="s">
        <v>43</v>
      </c>
      <c r="B3102" t="s">
        <v>36</v>
      </c>
      <c r="C3102" t="s">
        <v>53</v>
      </c>
      <c r="D3102" t="s">
        <v>59</v>
      </c>
      <c r="E3102">
        <v>13</v>
      </c>
      <c r="F3102" t="str">
        <f t="shared" si="48"/>
        <v>Aggregate1-in-2September Monthly System Peak Day100% Cycling13</v>
      </c>
      <c r="G3102">
        <v>15.564159999999999</v>
      </c>
      <c r="H3102">
        <v>15.564159999999999</v>
      </c>
      <c r="I3102">
        <v>89.173900000000003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10695</v>
      </c>
      <c r="P3102" t="s">
        <v>60</v>
      </c>
      <c r="Q3102" t="s">
        <v>58</v>
      </c>
    </row>
    <row r="3103" spans="1:17" x14ac:dyDescent="0.25">
      <c r="A3103" t="s">
        <v>30</v>
      </c>
      <c r="B3103" t="s">
        <v>36</v>
      </c>
      <c r="C3103" t="s">
        <v>53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0.4821262</v>
      </c>
      <c r="H3103">
        <v>0.4821262</v>
      </c>
      <c r="I3103">
        <v>90.665899999999993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12331</v>
      </c>
      <c r="P3103" t="s">
        <v>60</v>
      </c>
      <c r="Q3103" t="s">
        <v>58</v>
      </c>
    </row>
    <row r="3104" spans="1:17" x14ac:dyDescent="0.25">
      <c r="A3104" t="s">
        <v>28</v>
      </c>
      <c r="B3104" t="s">
        <v>36</v>
      </c>
      <c r="C3104" t="s">
        <v>53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1.979036</v>
      </c>
      <c r="H3104">
        <v>1.979036</v>
      </c>
      <c r="I3104">
        <v>90.665899999999993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12331</v>
      </c>
      <c r="P3104" t="s">
        <v>60</v>
      </c>
      <c r="Q3104" t="s">
        <v>58</v>
      </c>
    </row>
    <row r="3105" spans="1:17" x14ac:dyDescent="0.25">
      <c r="A3105" t="s">
        <v>29</v>
      </c>
      <c r="B3105" t="s">
        <v>36</v>
      </c>
      <c r="C3105" t="s">
        <v>53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1.6919850000000001</v>
      </c>
      <c r="H3105">
        <v>1.6919850000000001</v>
      </c>
      <c r="I3105">
        <v>90.665899999999993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12331</v>
      </c>
      <c r="P3105" t="s">
        <v>60</v>
      </c>
      <c r="Q3105" t="s">
        <v>58</v>
      </c>
    </row>
    <row r="3106" spans="1:17" x14ac:dyDescent="0.25">
      <c r="A3106" t="s">
        <v>43</v>
      </c>
      <c r="B3106" t="s">
        <v>36</v>
      </c>
      <c r="C3106" t="s">
        <v>53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24.403490000000001</v>
      </c>
      <c r="H3106">
        <v>24.403490000000001</v>
      </c>
      <c r="I3106">
        <v>90.665899999999993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12331</v>
      </c>
      <c r="P3106" t="s">
        <v>60</v>
      </c>
      <c r="Q3106" t="s">
        <v>58</v>
      </c>
    </row>
    <row r="3107" spans="1:17" x14ac:dyDescent="0.25">
      <c r="A3107" t="s">
        <v>30</v>
      </c>
      <c r="B3107" t="s">
        <v>36</v>
      </c>
      <c r="C3107" t="s">
        <v>53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0.40901080000000001</v>
      </c>
      <c r="H3107">
        <v>0.40901080000000001</v>
      </c>
      <c r="I3107">
        <v>89.972899999999996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23026</v>
      </c>
      <c r="P3107" t="s">
        <v>60</v>
      </c>
      <c r="Q3107" t="s">
        <v>58</v>
      </c>
    </row>
    <row r="3108" spans="1:17" x14ac:dyDescent="0.25">
      <c r="A3108" t="s">
        <v>28</v>
      </c>
      <c r="B3108" t="s">
        <v>36</v>
      </c>
      <c r="C3108" t="s">
        <v>53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1.750499</v>
      </c>
      <c r="H3108">
        <v>1.750499</v>
      </c>
      <c r="I3108">
        <v>89.972899999999996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23026</v>
      </c>
      <c r="P3108" t="s">
        <v>60</v>
      </c>
      <c r="Q3108" t="s">
        <v>58</v>
      </c>
    </row>
    <row r="3109" spans="1:17" x14ac:dyDescent="0.25">
      <c r="A3109" t="s">
        <v>29</v>
      </c>
      <c r="B3109" t="s">
        <v>36</v>
      </c>
      <c r="C3109" t="s">
        <v>53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1.4589179999999999</v>
      </c>
      <c r="H3109">
        <v>1.4589179999999999</v>
      </c>
      <c r="I3109">
        <v>89.972899999999996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23026</v>
      </c>
      <c r="P3109" t="s">
        <v>60</v>
      </c>
      <c r="Q3109" t="s">
        <v>58</v>
      </c>
    </row>
    <row r="3110" spans="1:17" x14ac:dyDescent="0.25">
      <c r="A3110" t="s">
        <v>43</v>
      </c>
      <c r="B3110" t="s">
        <v>36</v>
      </c>
      <c r="C3110" t="s">
        <v>53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40.306989999999999</v>
      </c>
      <c r="H3110">
        <v>40.306989999999999</v>
      </c>
      <c r="I3110">
        <v>89.972899999999996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23026</v>
      </c>
      <c r="P3110" t="s">
        <v>60</v>
      </c>
      <c r="Q3110" t="s">
        <v>58</v>
      </c>
    </row>
    <row r="3111" spans="1:17" x14ac:dyDescent="0.25">
      <c r="A3111" t="s">
        <v>30</v>
      </c>
      <c r="B3111" t="s">
        <v>36</v>
      </c>
      <c r="C3111" t="s">
        <v>48</v>
      </c>
      <c r="D3111" t="s">
        <v>59</v>
      </c>
      <c r="E3111">
        <v>14</v>
      </c>
      <c r="F3111" t="str">
        <f t="shared" si="48"/>
        <v>Average Per Ton1-in-2August Monthly System Peak Day100% Cycling14</v>
      </c>
      <c r="G3111">
        <v>0.25361060000000002</v>
      </c>
      <c r="H3111">
        <v>0.34909089999999998</v>
      </c>
      <c r="I3111">
        <v>87.348799999999997</v>
      </c>
      <c r="J3111">
        <v>4.8823600000000002E-2</v>
      </c>
      <c r="K3111">
        <v>7.6388700000000004E-2</v>
      </c>
      <c r="L3111">
        <v>9.5480200000000001E-2</v>
      </c>
      <c r="M3111">
        <v>0.1145718</v>
      </c>
      <c r="N3111">
        <v>0.14213690000000001</v>
      </c>
      <c r="O3111">
        <v>10695</v>
      </c>
      <c r="P3111" t="s">
        <v>60</v>
      </c>
      <c r="Q3111" t="s">
        <v>58</v>
      </c>
    </row>
    <row r="3112" spans="1:17" x14ac:dyDescent="0.25">
      <c r="A3112" t="s">
        <v>28</v>
      </c>
      <c r="B3112" t="s">
        <v>36</v>
      </c>
      <c r="C3112" t="s">
        <v>48</v>
      </c>
      <c r="D3112" t="s">
        <v>59</v>
      </c>
      <c r="E3112">
        <v>14</v>
      </c>
      <c r="F3112" t="str">
        <f t="shared" si="48"/>
        <v>Average Per Premise1-in-2August Monthly System Peak Day100% Cycling14</v>
      </c>
      <c r="G3112">
        <v>1.1365909999999999</v>
      </c>
      <c r="H3112">
        <v>1.5644979999999999</v>
      </c>
      <c r="I3112">
        <v>87.348799999999997</v>
      </c>
      <c r="J3112">
        <v>0.21880949999999999</v>
      </c>
      <c r="K3112">
        <v>0.3423464</v>
      </c>
      <c r="L3112">
        <v>0.4279077</v>
      </c>
      <c r="M3112">
        <v>0.51346899999999995</v>
      </c>
      <c r="N3112">
        <v>0.63700579999999996</v>
      </c>
      <c r="O3112">
        <v>10695</v>
      </c>
      <c r="P3112" t="s">
        <v>60</v>
      </c>
      <c r="Q3112" t="s">
        <v>58</v>
      </c>
    </row>
    <row r="3113" spans="1:17" x14ac:dyDescent="0.25">
      <c r="A3113" t="s">
        <v>29</v>
      </c>
      <c r="B3113" t="s">
        <v>36</v>
      </c>
      <c r="C3113" t="s">
        <v>48</v>
      </c>
      <c r="D3113" t="s">
        <v>59</v>
      </c>
      <c r="E3113">
        <v>14</v>
      </c>
      <c r="F3113" t="str">
        <f t="shared" si="48"/>
        <v>Average Per Device1-in-2August Monthly System Peak Day100% Cycling14</v>
      </c>
      <c r="G3113">
        <v>0.92054809999999998</v>
      </c>
      <c r="H3113">
        <v>1.2671190000000001</v>
      </c>
      <c r="I3113">
        <v>87.348799999999997</v>
      </c>
      <c r="J3113">
        <v>0.1772183</v>
      </c>
      <c r="K3113">
        <v>0.2772734</v>
      </c>
      <c r="L3113">
        <v>0.34657120000000002</v>
      </c>
      <c r="M3113">
        <v>0.41586899999999999</v>
      </c>
      <c r="N3113">
        <v>0.5159241</v>
      </c>
      <c r="O3113">
        <v>10695</v>
      </c>
      <c r="P3113" t="s">
        <v>60</v>
      </c>
      <c r="Q3113" t="s">
        <v>58</v>
      </c>
    </row>
    <row r="3114" spans="1:17" x14ac:dyDescent="0.25">
      <c r="A3114" t="s">
        <v>43</v>
      </c>
      <c r="B3114" t="s">
        <v>36</v>
      </c>
      <c r="C3114" t="s">
        <v>48</v>
      </c>
      <c r="D3114" t="s">
        <v>59</v>
      </c>
      <c r="E3114">
        <v>14</v>
      </c>
      <c r="F3114" t="str">
        <f t="shared" si="48"/>
        <v>Aggregate1-in-2August Monthly System Peak Day100% Cycling14</v>
      </c>
      <c r="G3114">
        <v>12.15584</v>
      </c>
      <c r="H3114">
        <v>16.732309999999998</v>
      </c>
      <c r="I3114">
        <v>87.348799999999997</v>
      </c>
      <c r="J3114">
        <v>2.3401679999999998</v>
      </c>
      <c r="K3114">
        <v>3.6613950000000002</v>
      </c>
      <c r="L3114">
        <v>4.576473</v>
      </c>
      <c r="M3114">
        <v>5.4915510000000003</v>
      </c>
      <c r="N3114">
        <v>6.8127769999999996</v>
      </c>
      <c r="O3114">
        <v>10695</v>
      </c>
      <c r="P3114" t="s">
        <v>60</v>
      </c>
      <c r="Q3114" t="s">
        <v>58</v>
      </c>
    </row>
    <row r="3115" spans="1:17" x14ac:dyDescent="0.25">
      <c r="A3115" t="s">
        <v>30</v>
      </c>
      <c r="B3115" t="s">
        <v>36</v>
      </c>
      <c r="C3115" t="s">
        <v>48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0.41646460000000002</v>
      </c>
      <c r="H3115">
        <v>0.52896240000000005</v>
      </c>
      <c r="I3115">
        <v>88.484499999999997</v>
      </c>
      <c r="J3115">
        <v>1.33039E-2</v>
      </c>
      <c r="K3115">
        <v>7.1908399999999997E-2</v>
      </c>
      <c r="L3115">
        <v>0.11249770000000001</v>
      </c>
      <c r="M3115">
        <v>0.153087</v>
      </c>
      <c r="N3115">
        <v>0.2116915</v>
      </c>
      <c r="O3115">
        <v>12331</v>
      </c>
      <c r="P3115" t="s">
        <v>60</v>
      </c>
      <c r="Q3115" t="s">
        <v>58</v>
      </c>
    </row>
    <row r="3116" spans="1:17" x14ac:dyDescent="0.25">
      <c r="A3116" t="s">
        <v>28</v>
      </c>
      <c r="B3116" t="s">
        <v>36</v>
      </c>
      <c r="C3116" t="s">
        <v>48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1.709508</v>
      </c>
      <c r="H3116">
        <v>2.1712899999999999</v>
      </c>
      <c r="I3116">
        <v>88.484499999999997</v>
      </c>
      <c r="J3116">
        <v>5.4609999999999999E-2</v>
      </c>
      <c r="K3116">
        <v>0.2951704</v>
      </c>
      <c r="L3116">
        <v>0.46178170000000002</v>
      </c>
      <c r="M3116">
        <v>0.62839310000000004</v>
      </c>
      <c r="N3116">
        <v>0.86895339999999999</v>
      </c>
      <c r="O3116">
        <v>12331</v>
      </c>
      <c r="P3116" t="s">
        <v>60</v>
      </c>
      <c r="Q3116" t="s">
        <v>58</v>
      </c>
    </row>
    <row r="3117" spans="1:17" x14ac:dyDescent="0.25">
      <c r="A3117" t="s">
        <v>29</v>
      </c>
      <c r="B3117" t="s">
        <v>36</v>
      </c>
      <c r="C3117" t="s">
        <v>48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1.4615499999999999</v>
      </c>
      <c r="H3117">
        <v>1.856352</v>
      </c>
      <c r="I3117">
        <v>88.484499999999997</v>
      </c>
      <c r="J3117">
        <v>4.6689099999999997E-2</v>
      </c>
      <c r="K3117">
        <v>0.2523571</v>
      </c>
      <c r="L3117">
        <v>0.39480209999999999</v>
      </c>
      <c r="M3117">
        <v>0.53724709999999998</v>
      </c>
      <c r="N3117">
        <v>0.74291510000000005</v>
      </c>
      <c r="O3117">
        <v>12331</v>
      </c>
      <c r="P3117" t="s">
        <v>60</v>
      </c>
      <c r="Q3117" t="s">
        <v>58</v>
      </c>
    </row>
    <row r="3118" spans="1:17" x14ac:dyDescent="0.25">
      <c r="A3118" t="s">
        <v>43</v>
      </c>
      <c r="B3118" t="s">
        <v>36</v>
      </c>
      <c r="C3118" t="s">
        <v>48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21.079940000000001</v>
      </c>
      <c r="H3118">
        <v>26.774170000000002</v>
      </c>
      <c r="I3118">
        <v>88.484499999999997</v>
      </c>
      <c r="J3118">
        <v>0.67339640000000001</v>
      </c>
      <c r="K3118">
        <v>3.6397460000000001</v>
      </c>
      <c r="L3118">
        <v>5.6942310000000003</v>
      </c>
      <c r="M3118">
        <v>7.7487149999999998</v>
      </c>
      <c r="N3118">
        <v>10.715059999999999</v>
      </c>
      <c r="O3118">
        <v>12331</v>
      </c>
      <c r="P3118" t="s">
        <v>60</v>
      </c>
      <c r="Q3118" t="s">
        <v>58</v>
      </c>
    </row>
    <row r="3119" spans="1:17" x14ac:dyDescent="0.25">
      <c r="A3119" t="s">
        <v>30</v>
      </c>
      <c r="B3119" t="s">
        <v>36</v>
      </c>
      <c r="C3119" t="s">
        <v>48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0.34081899999999998</v>
      </c>
      <c r="H3119">
        <v>0.44541199999999997</v>
      </c>
      <c r="I3119">
        <v>87.956900000000005</v>
      </c>
      <c r="J3119">
        <v>2.9802800000000001E-2</v>
      </c>
      <c r="K3119">
        <v>7.39895E-2</v>
      </c>
      <c r="L3119">
        <v>0.10459309999999999</v>
      </c>
      <c r="M3119">
        <v>0.1351967</v>
      </c>
      <c r="N3119">
        <v>0.1793834</v>
      </c>
      <c r="O3119">
        <v>23026</v>
      </c>
      <c r="P3119" t="s">
        <v>60</v>
      </c>
      <c r="Q3119" t="s">
        <v>58</v>
      </c>
    </row>
    <row r="3120" spans="1:17" x14ac:dyDescent="0.25">
      <c r="A3120" t="s">
        <v>28</v>
      </c>
      <c r="B3120" t="s">
        <v>36</v>
      </c>
      <c r="C3120" t="s">
        <v>48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1.4586490000000001</v>
      </c>
      <c r="H3120">
        <v>1.90629</v>
      </c>
      <c r="I3120">
        <v>87.956900000000005</v>
      </c>
      <c r="J3120">
        <v>0.1275511</v>
      </c>
      <c r="K3120">
        <v>0.31666299999999997</v>
      </c>
      <c r="L3120">
        <v>0.44764130000000002</v>
      </c>
      <c r="M3120">
        <v>0.57861960000000001</v>
      </c>
      <c r="N3120">
        <v>0.76773150000000001</v>
      </c>
      <c r="O3120">
        <v>23026</v>
      </c>
      <c r="P3120" t="s">
        <v>60</v>
      </c>
      <c r="Q3120" t="s">
        <v>58</v>
      </c>
    </row>
    <row r="3121" spans="1:17" x14ac:dyDescent="0.25">
      <c r="A3121" t="s">
        <v>29</v>
      </c>
      <c r="B3121" t="s">
        <v>36</v>
      </c>
      <c r="C3121" t="s">
        <v>48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1.2156819999999999</v>
      </c>
      <c r="H3121">
        <v>1.588759</v>
      </c>
      <c r="I3121">
        <v>87.956900000000005</v>
      </c>
      <c r="J3121">
        <v>0.10630489999999999</v>
      </c>
      <c r="K3121">
        <v>0.2639164</v>
      </c>
      <c r="L3121">
        <v>0.37307760000000001</v>
      </c>
      <c r="M3121">
        <v>0.48223890000000003</v>
      </c>
      <c r="N3121">
        <v>0.63985040000000004</v>
      </c>
      <c r="O3121">
        <v>23026</v>
      </c>
      <c r="P3121" t="s">
        <v>60</v>
      </c>
      <c r="Q3121" t="s">
        <v>58</v>
      </c>
    </row>
    <row r="3122" spans="1:17" x14ac:dyDescent="0.25">
      <c r="A3122" t="s">
        <v>43</v>
      </c>
      <c r="B3122" t="s">
        <v>36</v>
      </c>
      <c r="C3122" t="s">
        <v>48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33.586860000000001</v>
      </c>
      <c r="H3122">
        <v>43.894240000000003</v>
      </c>
      <c r="I3122">
        <v>87.956900000000005</v>
      </c>
      <c r="J3122">
        <v>2.9369909999999999</v>
      </c>
      <c r="K3122">
        <v>7.2914820000000002</v>
      </c>
      <c r="L3122">
        <v>10.30739</v>
      </c>
      <c r="M3122">
        <v>13.3233</v>
      </c>
      <c r="N3122">
        <v>17.677790000000002</v>
      </c>
      <c r="O3122">
        <v>23026</v>
      </c>
      <c r="P3122" t="s">
        <v>60</v>
      </c>
      <c r="Q3122" t="s">
        <v>58</v>
      </c>
    </row>
    <row r="3123" spans="1:17" x14ac:dyDescent="0.25">
      <c r="A3123" t="s">
        <v>30</v>
      </c>
      <c r="B3123" t="s">
        <v>36</v>
      </c>
      <c r="C3123" t="s">
        <v>37</v>
      </c>
      <c r="D3123" t="s">
        <v>59</v>
      </c>
      <c r="E3123">
        <v>14</v>
      </c>
      <c r="F3123" t="str">
        <f t="shared" si="48"/>
        <v>Average Per Ton1-in-2August Typical Event Day100% Cycling14</v>
      </c>
      <c r="G3123">
        <v>0.2337214</v>
      </c>
      <c r="H3123">
        <v>0.30605310000000002</v>
      </c>
      <c r="I3123">
        <v>83.435000000000002</v>
      </c>
      <c r="J3123">
        <v>2.2768099999999999E-2</v>
      </c>
      <c r="K3123">
        <v>5.2050600000000002E-2</v>
      </c>
      <c r="L3123">
        <v>7.2331699999999999E-2</v>
      </c>
      <c r="M3123">
        <v>9.2612700000000006E-2</v>
      </c>
      <c r="N3123">
        <v>0.1218953</v>
      </c>
      <c r="O3123">
        <v>10695</v>
      </c>
      <c r="P3123" t="s">
        <v>60</v>
      </c>
      <c r="Q3123" t="s">
        <v>58</v>
      </c>
    </row>
    <row r="3124" spans="1:17" x14ac:dyDescent="0.25">
      <c r="A3124" t="s">
        <v>28</v>
      </c>
      <c r="B3124" t="s">
        <v>36</v>
      </c>
      <c r="C3124" t="s">
        <v>37</v>
      </c>
      <c r="D3124" t="s">
        <v>59</v>
      </c>
      <c r="E3124">
        <v>14</v>
      </c>
      <c r="F3124" t="str">
        <f t="shared" si="48"/>
        <v>Average Per Premise1-in-2August Typical Event Day100% Cycling14</v>
      </c>
      <c r="G3124">
        <v>1.0474540000000001</v>
      </c>
      <c r="H3124">
        <v>1.3716189999999999</v>
      </c>
      <c r="I3124">
        <v>83.435000000000002</v>
      </c>
      <c r="J3124">
        <v>0.1020382</v>
      </c>
      <c r="K3124">
        <v>0.23327210000000001</v>
      </c>
      <c r="L3124">
        <v>0.32416420000000001</v>
      </c>
      <c r="M3124">
        <v>0.41505639999999999</v>
      </c>
      <c r="N3124">
        <v>0.54629019999999995</v>
      </c>
      <c r="O3124">
        <v>10695</v>
      </c>
      <c r="P3124" t="s">
        <v>60</v>
      </c>
      <c r="Q3124" t="s">
        <v>58</v>
      </c>
    </row>
    <row r="3125" spans="1:17" x14ac:dyDescent="0.25">
      <c r="A3125" t="s">
        <v>29</v>
      </c>
      <c r="B3125" t="s">
        <v>36</v>
      </c>
      <c r="C3125" t="s">
        <v>37</v>
      </c>
      <c r="D3125" t="s">
        <v>59</v>
      </c>
      <c r="E3125">
        <v>14</v>
      </c>
      <c r="F3125" t="str">
        <f t="shared" si="48"/>
        <v>Average Per Device1-in-2August Typical Event Day100% Cycling14</v>
      </c>
      <c r="G3125">
        <v>0.84835479999999996</v>
      </c>
      <c r="H3125">
        <v>1.1109020000000001</v>
      </c>
      <c r="I3125">
        <v>83.435000000000002</v>
      </c>
      <c r="J3125">
        <v>8.2642800000000002E-2</v>
      </c>
      <c r="K3125">
        <v>0.18893180000000001</v>
      </c>
      <c r="L3125">
        <v>0.26254719999999998</v>
      </c>
      <c r="M3125">
        <v>0.33616269999999998</v>
      </c>
      <c r="N3125">
        <v>0.4424517</v>
      </c>
      <c r="O3125">
        <v>10695</v>
      </c>
      <c r="P3125" t="s">
        <v>60</v>
      </c>
      <c r="Q3125" t="s">
        <v>58</v>
      </c>
    </row>
    <row r="3126" spans="1:17" x14ac:dyDescent="0.25">
      <c r="A3126" t="s">
        <v>43</v>
      </c>
      <c r="B3126" t="s">
        <v>36</v>
      </c>
      <c r="C3126" t="s">
        <v>37</v>
      </c>
      <c r="D3126" t="s">
        <v>59</v>
      </c>
      <c r="E3126">
        <v>14</v>
      </c>
      <c r="F3126" t="str">
        <f t="shared" si="48"/>
        <v>Aggregate1-in-2August Typical Event Day100% Cycling14</v>
      </c>
      <c r="G3126">
        <v>11.202529999999999</v>
      </c>
      <c r="H3126">
        <v>14.669460000000001</v>
      </c>
      <c r="I3126">
        <v>83.435000000000002</v>
      </c>
      <c r="J3126">
        <v>1.0912980000000001</v>
      </c>
      <c r="K3126">
        <v>2.4948450000000002</v>
      </c>
      <c r="L3126">
        <v>3.466936</v>
      </c>
      <c r="M3126">
        <v>4.4390280000000004</v>
      </c>
      <c r="N3126">
        <v>5.8425739999999999</v>
      </c>
      <c r="O3126">
        <v>10695</v>
      </c>
      <c r="P3126" t="s">
        <v>60</v>
      </c>
      <c r="Q3126" t="s">
        <v>58</v>
      </c>
    </row>
    <row r="3127" spans="1:17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0.37818780000000002</v>
      </c>
      <c r="H3127">
        <v>0.46871970000000002</v>
      </c>
      <c r="I3127">
        <v>84.360200000000006</v>
      </c>
      <c r="J3127">
        <v>-1.23678E-2</v>
      </c>
      <c r="K3127">
        <v>4.8426200000000003E-2</v>
      </c>
      <c r="L3127">
        <v>9.0531899999999998E-2</v>
      </c>
      <c r="M3127">
        <v>0.13263759999999999</v>
      </c>
      <c r="N3127">
        <v>0.19343150000000001</v>
      </c>
      <c r="O3127">
        <v>12331</v>
      </c>
      <c r="P3127" t="s">
        <v>60</v>
      </c>
      <c r="Q3127" t="s">
        <v>58</v>
      </c>
    </row>
    <row r="3128" spans="1:17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1.552389</v>
      </c>
      <c r="H3128">
        <v>1.924005</v>
      </c>
      <c r="I3128">
        <v>84.360200000000006</v>
      </c>
      <c r="J3128">
        <v>-5.07675E-2</v>
      </c>
      <c r="K3128">
        <v>0.19878009999999999</v>
      </c>
      <c r="L3128">
        <v>0.371616</v>
      </c>
      <c r="M3128">
        <v>0.54445200000000005</v>
      </c>
      <c r="N3128">
        <v>0.79399949999999997</v>
      </c>
      <c r="O3128">
        <v>12331</v>
      </c>
      <c r="P3128" t="s">
        <v>60</v>
      </c>
      <c r="Q3128" t="s">
        <v>58</v>
      </c>
    </row>
    <row r="3129" spans="1:17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1.327221</v>
      </c>
      <c r="H3129">
        <v>1.644935</v>
      </c>
      <c r="I3129">
        <v>84.360200000000006</v>
      </c>
      <c r="J3129">
        <v>-4.3403900000000002E-2</v>
      </c>
      <c r="K3129">
        <v>0.16994780000000001</v>
      </c>
      <c r="L3129">
        <v>0.31771460000000001</v>
      </c>
      <c r="M3129">
        <v>0.46548129999999999</v>
      </c>
      <c r="N3129">
        <v>0.67883300000000002</v>
      </c>
      <c r="O3129">
        <v>12331</v>
      </c>
      <c r="P3129" t="s">
        <v>60</v>
      </c>
      <c r="Q3129" t="s">
        <v>58</v>
      </c>
    </row>
    <row r="3130" spans="1:17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19.142510000000001</v>
      </c>
      <c r="H3130">
        <v>23.724900000000002</v>
      </c>
      <c r="I3130">
        <v>84.360200000000006</v>
      </c>
      <c r="J3130">
        <v>-0.62601379999999995</v>
      </c>
      <c r="K3130">
        <v>2.4511579999999999</v>
      </c>
      <c r="L3130">
        <v>4.5823970000000003</v>
      </c>
      <c r="M3130">
        <v>6.7136370000000003</v>
      </c>
      <c r="N3130">
        <v>9.7908080000000002</v>
      </c>
      <c r="O3130">
        <v>12331</v>
      </c>
      <c r="P3130" t="s">
        <v>60</v>
      </c>
      <c r="Q3130" t="s">
        <v>58</v>
      </c>
    </row>
    <row r="3131" spans="1:17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0.3110832</v>
      </c>
      <c r="H3131">
        <v>0.39316099999999998</v>
      </c>
      <c r="I3131">
        <v>83.930499999999995</v>
      </c>
      <c r="J3131">
        <v>3.9528000000000002E-3</v>
      </c>
      <c r="K3131">
        <v>5.01097E-2</v>
      </c>
      <c r="L3131">
        <v>8.2077899999999995E-2</v>
      </c>
      <c r="M3131">
        <v>0.11404599999999999</v>
      </c>
      <c r="N3131">
        <v>0.16020290000000001</v>
      </c>
      <c r="O3131">
        <v>23026</v>
      </c>
      <c r="P3131" t="s">
        <v>60</v>
      </c>
      <c r="Q3131" t="s">
        <v>58</v>
      </c>
    </row>
    <row r="3132" spans="1:17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1.331385</v>
      </c>
      <c r="H3132">
        <v>1.6826650000000001</v>
      </c>
      <c r="I3132">
        <v>83.930499999999995</v>
      </c>
      <c r="J3132">
        <v>1.6917399999999999E-2</v>
      </c>
      <c r="K3132">
        <v>0.2144614</v>
      </c>
      <c r="L3132">
        <v>0.35127979999999998</v>
      </c>
      <c r="M3132">
        <v>0.48809819999999998</v>
      </c>
      <c r="N3132">
        <v>0.68564230000000004</v>
      </c>
      <c r="O3132">
        <v>23026</v>
      </c>
      <c r="P3132" t="s">
        <v>60</v>
      </c>
      <c r="Q3132" t="s">
        <v>58</v>
      </c>
    </row>
    <row r="3133" spans="1:17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1.1096159999999999</v>
      </c>
      <c r="H3133">
        <v>1.4023829999999999</v>
      </c>
      <c r="I3133">
        <v>83.930499999999995</v>
      </c>
      <c r="J3133">
        <v>1.40994E-2</v>
      </c>
      <c r="K3133">
        <v>0.17873849999999999</v>
      </c>
      <c r="L3133">
        <v>0.2927671</v>
      </c>
      <c r="M3133">
        <v>0.40679559999999998</v>
      </c>
      <c r="N3133">
        <v>0.57143469999999996</v>
      </c>
      <c r="O3133">
        <v>23026</v>
      </c>
      <c r="P3133" t="s">
        <v>60</v>
      </c>
      <c r="Q3133" t="s">
        <v>58</v>
      </c>
    </row>
    <row r="3134" spans="1:17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30.656469999999999</v>
      </c>
      <c r="H3134">
        <v>38.745040000000003</v>
      </c>
      <c r="I3134">
        <v>83.930499999999995</v>
      </c>
      <c r="J3134">
        <v>0.38953929999999998</v>
      </c>
      <c r="K3134">
        <v>4.9381880000000002</v>
      </c>
      <c r="L3134">
        <v>8.0885689999999997</v>
      </c>
      <c r="M3134">
        <v>11.238950000000001</v>
      </c>
      <c r="N3134">
        <v>15.787599999999999</v>
      </c>
      <c r="O3134">
        <v>23026</v>
      </c>
      <c r="P3134" t="s">
        <v>60</v>
      </c>
      <c r="Q3134" t="s">
        <v>58</v>
      </c>
    </row>
    <row r="3135" spans="1:17" x14ac:dyDescent="0.25">
      <c r="A3135" t="s">
        <v>30</v>
      </c>
      <c r="B3135" t="s">
        <v>36</v>
      </c>
      <c r="C3135" t="s">
        <v>49</v>
      </c>
      <c r="D3135" t="s">
        <v>59</v>
      </c>
      <c r="E3135">
        <v>14</v>
      </c>
      <c r="F3135" t="str">
        <f t="shared" si="48"/>
        <v>Average Per Ton1-in-2July Monthly System Peak Day100% Cycling14</v>
      </c>
      <c r="G3135">
        <v>0.22072939999999999</v>
      </c>
      <c r="H3135">
        <v>0.27793980000000001</v>
      </c>
      <c r="I3135">
        <v>79.1738</v>
      </c>
      <c r="J3135">
        <v>4.7775999999999999E-3</v>
      </c>
      <c r="K3135">
        <v>3.5755299999999997E-2</v>
      </c>
      <c r="L3135">
        <v>5.7210499999999997E-2</v>
      </c>
      <c r="M3135">
        <v>7.8665600000000002E-2</v>
      </c>
      <c r="N3135">
        <v>0.1096433</v>
      </c>
      <c r="O3135">
        <v>10695</v>
      </c>
      <c r="P3135" t="s">
        <v>60</v>
      </c>
      <c r="Q3135" t="s">
        <v>58</v>
      </c>
    </row>
    <row r="3136" spans="1:17" x14ac:dyDescent="0.25">
      <c r="A3136" t="s">
        <v>28</v>
      </c>
      <c r="B3136" t="s">
        <v>36</v>
      </c>
      <c r="C3136" t="s">
        <v>49</v>
      </c>
      <c r="D3136" t="s">
        <v>59</v>
      </c>
      <c r="E3136">
        <v>14</v>
      </c>
      <c r="F3136" t="str">
        <f t="shared" si="48"/>
        <v>Average Per Premise1-in-2July Monthly System Peak Day100% Cycling14</v>
      </c>
      <c r="G3136">
        <v>0.98922869999999996</v>
      </c>
      <c r="H3136">
        <v>1.245625</v>
      </c>
      <c r="I3136">
        <v>79.1738</v>
      </c>
      <c r="J3136">
        <v>2.1411400000000001E-2</v>
      </c>
      <c r="K3136">
        <v>0.16024250000000001</v>
      </c>
      <c r="L3136">
        <v>0.25639640000000002</v>
      </c>
      <c r="M3136">
        <v>0.35255039999999999</v>
      </c>
      <c r="N3136">
        <v>0.49138150000000003</v>
      </c>
      <c r="O3136">
        <v>10695</v>
      </c>
      <c r="P3136" t="s">
        <v>60</v>
      </c>
      <c r="Q3136" t="s">
        <v>58</v>
      </c>
    </row>
    <row r="3137" spans="1:17" x14ac:dyDescent="0.25">
      <c r="A3137" t="s">
        <v>29</v>
      </c>
      <c r="B3137" t="s">
        <v>36</v>
      </c>
      <c r="C3137" t="s">
        <v>49</v>
      </c>
      <c r="D3137" t="s">
        <v>59</v>
      </c>
      <c r="E3137">
        <v>14</v>
      </c>
      <c r="F3137" t="str">
        <f t="shared" si="48"/>
        <v>Average Per Device1-in-2July Monthly System Peak Day100% Cycling14</v>
      </c>
      <c r="G3137">
        <v>0.80119660000000004</v>
      </c>
      <c r="H3137">
        <v>1.0088569999999999</v>
      </c>
      <c r="I3137">
        <v>79.1738</v>
      </c>
      <c r="J3137">
        <v>1.7341499999999999E-2</v>
      </c>
      <c r="K3137">
        <v>0.1297837</v>
      </c>
      <c r="L3137">
        <v>0.2076607</v>
      </c>
      <c r="M3137">
        <v>0.28553780000000001</v>
      </c>
      <c r="N3137">
        <v>0.39798</v>
      </c>
      <c r="O3137">
        <v>10695</v>
      </c>
      <c r="P3137" t="s">
        <v>60</v>
      </c>
      <c r="Q3137" t="s">
        <v>58</v>
      </c>
    </row>
    <row r="3138" spans="1:17" x14ac:dyDescent="0.25">
      <c r="A3138" t="s">
        <v>43</v>
      </c>
      <c r="B3138" t="s">
        <v>36</v>
      </c>
      <c r="C3138" t="s">
        <v>49</v>
      </c>
      <c r="D3138" t="s">
        <v>59</v>
      </c>
      <c r="E3138">
        <v>14</v>
      </c>
      <c r="F3138" t="str">
        <f t="shared" si="48"/>
        <v>Aggregate1-in-2July Monthly System Peak Day100% Cycling14</v>
      </c>
      <c r="G3138">
        <v>10.579800000000001</v>
      </c>
      <c r="H3138">
        <v>13.321960000000001</v>
      </c>
      <c r="I3138">
        <v>79.1738</v>
      </c>
      <c r="J3138">
        <v>0.22899459999999999</v>
      </c>
      <c r="K3138">
        <v>1.7137929999999999</v>
      </c>
      <c r="L3138">
        <v>2.7421600000000002</v>
      </c>
      <c r="M3138">
        <v>3.770527</v>
      </c>
      <c r="N3138">
        <v>5.2553260000000002</v>
      </c>
      <c r="O3138">
        <v>10695</v>
      </c>
      <c r="P3138" t="s">
        <v>60</v>
      </c>
      <c r="Q3138" t="s">
        <v>58</v>
      </c>
    </row>
    <row r="3139" spans="1:17" x14ac:dyDescent="0.25">
      <c r="A3139" t="s">
        <v>30</v>
      </c>
      <c r="B3139" t="s">
        <v>36</v>
      </c>
      <c r="C3139" t="s">
        <v>49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0.35218820000000001</v>
      </c>
      <c r="H3139">
        <v>0.4277997</v>
      </c>
      <c r="I3139">
        <v>79.742000000000004</v>
      </c>
      <c r="J3139">
        <v>-3.1706199999999997E-2</v>
      </c>
      <c r="K3139">
        <v>3.1697999999999997E-2</v>
      </c>
      <c r="L3139">
        <v>7.5611499999999998E-2</v>
      </c>
      <c r="M3139">
        <v>0.11952500000000001</v>
      </c>
      <c r="N3139">
        <v>0.18292919999999999</v>
      </c>
      <c r="O3139">
        <v>12331</v>
      </c>
      <c r="P3139" t="s">
        <v>60</v>
      </c>
      <c r="Q3139" t="s">
        <v>58</v>
      </c>
    </row>
    <row r="3140" spans="1:17" x14ac:dyDescent="0.25">
      <c r="A3140" t="s">
        <v>28</v>
      </c>
      <c r="B3140" t="s">
        <v>36</v>
      </c>
      <c r="C3140" t="s">
        <v>49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1.445665</v>
      </c>
      <c r="H3140">
        <v>1.7560359999999999</v>
      </c>
      <c r="I3140">
        <v>79.742000000000004</v>
      </c>
      <c r="J3140">
        <v>-0.13014780000000001</v>
      </c>
      <c r="K3140">
        <v>0.13011420000000001</v>
      </c>
      <c r="L3140">
        <v>0.3103708</v>
      </c>
      <c r="M3140">
        <v>0.49062749999999999</v>
      </c>
      <c r="N3140">
        <v>0.75088940000000004</v>
      </c>
      <c r="O3140">
        <v>12331</v>
      </c>
      <c r="P3140" t="s">
        <v>60</v>
      </c>
      <c r="Q3140" t="s">
        <v>58</v>
      </c>
    </row>
    <row r="3141" spans="1:17" x14ac:dyDescent="0.25">
      <c r="A3141" t="s">
        <v>29</v>
      </c>
      <c r="B3141" t="s">
        <v>36</v>
      </c>
      <c r="C3141" t="s">
        <v>49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1.2359770000000001</v>
      </c>
      <c r="H3141">
        <v>1.5013300000000001</v>
      </c>
      <c r="I3141">
        <v>79.742000000000004</v>
      </c>
      <c r="J3141">
        <v>-0.11127040000000001</v>
      </c>
      <c r="K3141">
        <v>0.1112416</v>
      </c>
      <c r="L3141">
        <v>0.2653527</v>
      </c>
      <c r="M3141">
        <v>0.4194639</v>
      </c>
      <c r="N3141">
        <v>0.64197579999999999</v>
      </c>
      <c r="O3141">
        <v>12331</v>
      </c>
      <c r="P3141" t="s">
        <v>60</v>
      </c>
      <c r="Q3141" t="s">
        <v>58</v>
      </c>
    </row>
    <row r="3142" spans="1:17" x14ac:dyDescent="0.25">
      <c r="A3142" t="s">
        <v>43</v>
      </c>
      <c r="B3142" t="s">
        <v>36</v>
      </c>
      <c r="C3142" t="s">
        <v>49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17.826499999999999</v>
      </c>
      <c r="H3142">
        <v>21.653680000000001</v>
      </c>
      <c r="I3142">
        <v>79.742000000000004</v>
      </c>
      <c r="J3142">
        <v>-1.6048519999999999</v>
      </c>
      <c r="K3142">
        <v>1.604438</v>
      </c>
      <c r="L3142">
        <v>3.8271829999999998</v>
      </c>
      <c r="M3142">
        <v>6.0499280000000004</v>
      </c>
      <c r="N3142">
        <v>9.2592180000000006</v>
      </c>
      <c r="O3142">
        <v>12331</v>
      </c>
      <c r="P3142" t="s">
        <v>60</v>
      </c>
      <c r="Q3142" t="s">
        <v>58</v>
      </c>
    </row>
    <row r="3143" spans="1:17" x14ac:dyDescent="0.25">
      <c r="A3143" t="s">
        <v>30</v>
      </c>
      <c r="B3143" t="s">
        <v>36</v>
      </c>
      <c r="C3143" t="s">
        <v>49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0.29112559999999998</v>
      </c>
      <c r="H3143">
        <v>0.3581898</v>
      </c>
      <c r="I3143">
        <v>79.478099999999998</v>
      </c>
      <c r="J3143">
        <v>-1.47595E-2</v>
      </c>
      <c r="K3143">
        <v>3.3582599999999997E-2</v>
      </c>
      <c r="L3143">
        <v>6.7064200000000004E-2</v>
      </c>
      <c r="M3143">
        <v>0.1005458</v>
      </c>
      <c r="N3143">
        <v>0.14888789999999999</v>
      </c>
      <c r="O3143">
        <v>23026</v>
      </c>
      <c r="P3143" t="s">
        <v>60</v>
      </c>
      <c r="Q3143" t="s">
        <v>58</v>
      </c>
    </row>
    <row r="3144" spans="1:17" x14ac:dyDescent="0.25">
      <c r="A3144" t="s">
        <v>28</v>
      </c>
      <c r="B3144" t="s">
        <v>36</v>
      </c>
      <c r="C3144" t="s">
        <v>49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1.24597</v>
      </c>
      <c r="H3144">
        <v>1.5329930000000001</v>
      </c>
      <c r="I3144">
        <v>79.478099999999998</v>
      </c>
      <c r="J3144">
        <v>-6.3168100000000005E-2</v>
      </c>
      <c r="K3144">
        <v>0.1437281</v>
      </c>
      <c r="L3144">
        <v>0.2870239</v>
      </c>
      <c r="M3144">
        <v>0.43031960000000002</v>
      </c>
      <c r="N3144">
        <v>0.6372158</v>
      </c>
      <c r="O3144">
        <v>23026</v>
      </c>
      <c r="P3144" t="s">
        <v>60</v>
      </c>
      <c r="Q3144" t="s">
        <v>58</v>
      </c>
    </row>
    <row r="3145" spans="1:17" x14ac:dyDescent="0.25">
      <c r="A3145" t="s">
        <v>29</v>
      </c>
      <c r="B3145" t="s">
        <v>36</v>
      </c>
      <c r="C3145" t="s">
        <v>49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1.0384279999999999</v>
      </c>
      <c r="H3145">
        <v>1.2776419999999999</v>
      </c>
      <c r="I3145">
        <v>79.478099999999998</v>
      </c>
      <c r="J3145">
        <v>-5.2646199999999997E-2</v>
      </c>
      <c r="K3145">
        <v>0.1197873</v>
      </c>
      <c r="L3145">
        <v>0.23921419999999999</v>
      </c>
      <c r="M3145">
        <v>0.35864119999999999</v>
      </c>
      <c r="N3145">
        <v>0.53107470000000001</v>
      </c>
      <c r="O3145">
        <v>23026</v>
      </c>
      <c r="P3145" t="s">
        <v>60</v>
      </c>
      <c r="Q3145" t="s">
        <v>58</v>
      </c>
    </row>
    <row r="3146" spans="1:17" x14ac:dyDescent="0.25">
      <c r="A3146" t="s">
        <v>43</v>
      </c>
      <c r="B3146" t="s">
        <v>36</v>
      </c>
      <c r="C3146" t="s">
        <v>49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28.689699999999998</v>
      </c>
      <c r="H3146">
        <v>35.29871</v>
      </c>
      <c r="I3146">
        <v>79.478099999999998</v>
      </c>
      <c r="J3146">
        <v>-1.4545090000000001</v>
      </c>
      <c r="K3146">
        <v>3.3094839999999999</v>
      </c>
      <c r="L3146">
        <v>6.6090109999999997</v>
      </c>
      <c r="M3146">
        <v>9.9085389999999993</v>
      </c>
      <c r="N3146">
        <v>14.67253</v>
      </c>
      <c r="O3146">
        <v>23026</v>
      </c>
      <c r="P3146" t="s">
        <v>60</v>
      </c>
      <c r="Q3146" t="s">
        <v>58</v>
      </c>
    </row>
    <row r="3147" spans="1:17" x14ac:dyDescent="0.25">
      <c r="A3147" t="s">
        <v>30</v>
      </c>
      <c r="B3147" t="s">
        <v>36</v>
      </c>
      <c r="C3147" t="s">
        <v>50</v>
      </c>
      <c r="D3147" t="s">
        <v>59</v>
      </c>
      <c r="E3147">
        <v>14</v>
      </c>
      <c r="F3147" t="str">
        <f t="shared" si="49"/>
        <v>Average Per Ton1-in-2June Monthly System Peak Day100% Cycling14</v>
      </c>
      <c r="G3147">
        <v>0.2022014</v>
      </c>
      <c r="H3147">
        <v>0.23784749999999999</v>
      </c>
      <c r="I3147">
        <v>77.760999999999996</v>
      </c>
      <c r="J3147">
        <v>-2.19461E-2</v>
      </c>
      <c r="K3147">
        <v>1.2079899999999999E-2</v>
      </c>
      <c r="L3147">
        <v>3.56461E-2</v>
      </c>
      <c r="M3147">
        <v>5.9212399999999998E-2</v>
      </c>
      <c r="N3147">
        <v>9.3238399999999999E-2</v>
      </c>
      <c r="O3147">
        <v>10695</v>
      </c>
      <c r="P3147" t="s">
        <v>60</v>
      </c>
      <c r="Q3147" t="s">
        <v>58</v>
      </c>
    </row>
    <row r="3148" spans="1:17" x14ac:dyDescent="0.25">
      <c r="A3148" t="s">
        <v>28</v>
      </c>
      <c r="B3148" t="s">
        <v>36</v>
      </c>
      <c r="C3148" t="s">
        <v>50</v>
      </c>
      <c r="D3148" t="s">
        <v>59</v>
      </c>
      <c r="E3148">
        <v>14</v>
      </c>
      <c r="F3148" t="str">
        <f t="shared" si="49"/>
        <v>Average Per Premise1-in-2June Monthly System Peak Day100% Cycling14</v>
      </c>
      <c r="G3148">
        <v>0.90619300000000003</v>
      </c>
      <c r="H3148">
        <v>1.0659460000000001</v>
      </c>
      <c r="I3148">
        <v>77.760999999999996</v>
      </c>
      <c r="J3148">
        <v>-9.8354399999999995E-2</v>
      </c>
      <c r="K3148">
        <v>5.4137600000000001E-2</v>
      </c>
      <c r="L3148">
        <v>0.15975300000000001</v>
      </c>
      <c r="M3148">
        <v>0.26536850000000001</v>
      </c>
      <c r="N3148">
        <v>0.41786040000000002</v>
      </c>
      <c r="O3148">
        <v>10695</v>
      </c>
      <c r="P3148" t="s">
        <v>60</v>
      </c>
      <c r="Q3148" t="s">
        <v>58</v>
      </c>
    </row>
    <row r="3149" spans="1:17" x14ac:dyDescent="0.25">
      <c r="A3149" t="s">
        <v>29</v>
      </c>
      <c r="B3149" t="s">
        <v>36</v>
      </c>
      <c r="C3149" t="s">
        <v>50</v>
      </c>
      <c r="D3149" t="s">
        <v>59</v>
      </c>
      <c r="E3149">
        <v>14</v>
      </c>
      <c r="F3149" t="str">
        <f t="shared" si="49"/>
        <v>Average Per Device1-in-2June Monthly System Peak Day100% Cycling14</v>
      </c>
      <c r="G3149">
        <v>0.73394429999999999</v>
      </c>
      <c r="H3149">
        <v>0.86333150000000003</v>
      </c>
      <c r="I3149">
        <v>77.760999999999996</v>
      </c>
      <c r="J3149">
        <v>-7.9659199999999999E-2</v>
      </c>
      <c r="K3149">
        <v>4.38471E-2</v>
      </c>
      <c r="L3149">
        <v>0.12938720000000001</v>
      </c>
      <c r="M3149">
        <v>0.21492739999999999</v>
      </c>
      <c r="N3149">
        <v>0.3384337</v>
      </c>
      <c r="O3149">
        <v>10695</v>
      </c>
      <c r="P3149" t="s">
        <v>60</v>
      </c>
      <c r="Q3149" t="s">
        <v>58</v>
      </c>
    </row>
    <row r="3150" spans="1:17" x14ac:dyDescent="0.25">
      <c r="A3150" t="s">
        <v>43</v>
      </c>
      <c r="B3150" t="s">
        <v>36</v>
      </c>
      <c r="C3150" t="s">
        <v>50</v>
      </c>
      <c r="D3150" t="s">
        <v>59</v>
      </c>
      <c r="E3150">
        <v>14</v>
      </c>
      <c r="F3150" t="str">
        <f t="shared" si="49"/>
        <v>Aggregate1-in-2June Monthly System Peak Day100% Cycling14</v>
      </c>
      <c r="G3150">
        <v>9.6917340000000003</v>
      </c>
      <c r="H3150">
        <v>11.40029</v>
      </c>
      <c r="I3150">
        <v>77.760999999999996</v>
      </c>
      <c r="J3150">
        <v>-1.0519000000000001</v>
      </c>
      <c r="K3150">
        <v>0.5790014</v>
      </c>
      <c r="L3150">
        <v>1.708558</v>
      </c>
      <c r="M3150">
        <v>2.8381159999999999</v>
      </c>
      <c r="N3150">
        <v>4.469017</v>
      </c>
      <c r="O3150">
        <v>10695</v>
      </c>
      <c r="P3150" t="s">
        <v>60</v>
      </c>
      <c r="Q3150" t="s">
        <v>58</v>
      </c>
    </row>
    <row r="3151" spans="1:17" x14ac:dyDescent="0.25">
      <c r="A3151" t="s">
        <v>30</v>
      </c>
      <c r="B3151" t="s">
        <v>36</v>
      </c>
      <c r="C3151" t="s">
        <v>50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0.31737720000000003</v>
      </c>
      <c r="H3151">
        <v>0.3730117</v>
      </c>
      <c r="I3151">
        <v>78.415099999999995</v>
      </c>
      <c r="J3151">
        <v>-5.9659200000000003E-2</v>
      </c>
      <c r="K3151">
        <v>8.4572999999999992E-3</v>
      </c>
      <c r="L3151">
        <v>5.5634599999999999E-2</v>
      </c>
      <c r="M3151">
        <v>0.10281179999999999</v>
      </c>
      <c r="N3151">
        <v>0.17092830000000001</v>
      </c>
      <c r="O3151">
        <v>12331</v>
      </c>
      <c r="P3151" t="s">
        <v>60</v>
      </c>
      <c r="Q3151" t="s">
        <v>58</v>
      </c>
    </row>
    <row r="3152" spans="1:17" x14ac:dyDescent="0.25">
      <c r="A3152" t="s">
        <v>28</v>
      </c>
      <c r="B3152" t="s">
        <v>36</v>
      </c>
      <c r="C3152" t="s">
        <v>50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1.302773</v>
      </c>
      <c r="H3152">
        <v>1.531142</v>
      </c>
      <c r="I3152">
        <v>78.415099999999995</v>
      </c>
      <c r="J3152">
        <v>-0.24488950000000001</v>
      </c>
      <c r="K3152">
        <v>3.4715700000000002E-2</v>
      </c>
      <c r="L3152">
        <v>0.2283693</v>
      </c>
      <c r="M3152">
        <v>0.42202299999999998</v>
      </c>
      <c r="N3152">
        <v>0.70162800000000003</v>
      </c>
      <c r="O3152">
        <v>12331</v>
      </c>
      <c r="P3152" t="s">
        <v>60</v>
      </c>
      <c r="Q3152" t="s">
        <v>58</v>
      </c>
    </row>
    <row r="3153" spans="1:17" x14ac:dyDescent="0.25">
      <c r="A3153" t="s">
        <v>29</v>
      </c>
      <c r="B3153" t="s">
        <v>36</v>
      </c>
      <c r="C3153" t="s">
        <v>50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1.1138110000000001</v>
      </c>
      <c r="H3153">
        <v>1.309056</v>
      </c>
      <c r="I3153">
        <v>78.415099999999995</v>
      </c>
      <c r="J3153">
        <v>-0.20936920000000001</v>
      </c>
      <c r="K3153">
        <v>2.96803E-2</v>
      </c>
      <c r="L3153">
        <v>0.19524520000000001</v>
      </c>
      <c r="M3153">
        <v>0.36081010000000002</v>
      </c>
      <c r="N3153">
        <v>0.59985960000000005</v>
      </c>
      <c r="O3153">
        <v>12331</v>
      </c>
      <c r="P3153" t="s">
        <v>60</v>
      </c>
      <c r="Q3153" t="s">
        <v>58</v>
      </c>
    </row>
    <row r="3154" spans="1:17" x14ac:dyDescent="0.25">
      <c r="A3154" t="s">
        <v>43</v>
      </c>
      <c r="B3154" t="s">
        <v>36</v>
      </c>
      <c r="C3154" t="s">
        <v>50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16.064489999999999</v>
      </c>
      <c r="H3154">
        <v>18.880510000000001</v>
      </c>
      <c r="I3154">
        <v>78.415099999999995</v>
      </c>
      <c r="J3154">
        <v>-3.0197319999999999</v>
      </c>
      <c r="K3154">
        <v>0.42807869999999998</v>
      </c>
      <c r="L3154">
        <v>2.8160219999999998</v>
      </c>
      <c r="M3154">
        <v>5.2039650000000002</v>
      </c>
      <c r="N3154">
        <v>8.6517750000000007</v>
      </c>
      <c r="O3154">
        <v>12331</v>
      </c>
      <c r="P3154" t="s">
        <v>60</v>
      </c>
      <c r="Q3154" t="s">
        <v>58</v>
      </c>
    </row>
    <row r="3155" spans="1:17" x14ac:dyDescent="0.25">
      <c r="A3155" t="s">
        <v>30</v>
      </c>
      <c r="B3155" t="s">
        <v>36</v>
      </c>
      <c r="C3155" t="s">
        <v>50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0.263878</v>
      </c>
      <c r="H3155">
        <v>0.3102279</v>
      </c>
      <c r="I3155">
        <v>78.1113</v>
      </c>
      <c r="J3155">
        <v>-4.2141400000000002E-2</v>
      </c>
      <c r="K3155">
        <v>1.014E-2</v>
      </c>
      <c r="L3155">
        <v>4.6349899999999999E-2</v>
      </c>
      <c r="M3155">
        <v>8.2559900000000006E-2</v>
      </c>
      <c r="N3155">
        <v>0.1348413</v>
      </c>
      <c r="O3155">
        <v>23026</v>
      </c>
      <c r="P3155" t="s">
        <v>60</v>
      </c>
      <c r="Q3155" t="s">
        <v>58</v>
      </c>
    </row>
    <row r="3156" spans="1:17" x14ac:dyDescent="0.25">
      <c r="A3156" t="s">
        <v>28</v>
      </c>
      <c r="B3156" t="s">
        <v>36</v>
      </c>
      <c r="C3156" t="s">
        <v>50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1.1293550000000001</v>
      </c>
      <c r="H3156">
        <v>1.327725</v>
      </c>
      <c r="I3156">
        <v>78.1113</v>
      </c>
      <c r="J3156">
        <v>-0.1803584</v>
      </c>
      <c r="K3156">
        <v>4.3397499999999999E-2</v>
      </c>
      <c r="L3156">
        <v>0.19837009999999999</v>
      </c>
      <c r="M3156">
        <v>0.35334280000000001</v>
      </c>
      <c r="N3156">
        <v>0.57709869999999996</v>
      </c>
      <c r="O3156">
        <v>23026</v>
      </c>
      <c r="P3156" t="s">
        <v>60</v>
      </c>
      <c r="Q3156" t="s">
        <v>58</v>
      </c>
    </row>
    <row r="3157" spans="1:17" x14ac:dyDescent="0.25">
      <c r="A3157" t="s">
        <v>29</v>
      </c>
      <c r="B3157" t="s">
        <v>36</v>
      </c>
      <c r="C3157" t="s">
        <v>50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0.94123780000000001</v>
      </c>
      <c r="H3157">
        <v>1.106565</v>
      </c>
      <c r="I3157">
        <v>78.1113</v>
      </c>
      <c r="J3157">
        <v>-0.15031610000000001</v>
      </c>
      <c r="K3157">
        <v>3.6168800000000001E-2</v>
      </c>
      <c r="L3157">
        <v>0.16532759999999999</v>
      </c>
      <c r="M3157">
        <v>0.29448639999999998</v>
      </c>
      <c r="N3157">
        <v>0.48097129999999999</v>
      </c>
      <c r="O3157">
        <v>23026</v>
      </c>
      <c r="P3157" t="s">
        <v>60</v>
      </c>
      <c r="Q3157" t="s">
        <v>58</v>
      </c>
    </row>
    <row r="3158" spans="1:17" x14ac:dyDescent="0.25">
      <c r="A3158" t="s">
        <v>43</v>
      </c>
      <c r="B3158" t="s">
        <v>36</v>
      </c>
      <c r="C3158" t="s">
        <v>50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26.004519999999999</v>
      </c>
      <c r="H3158">
        <v>30.572189999999999</v>
      </c>
      <c r="I3158">
        <v>78.1113</v>
      </c>
      <c r="J3158">
        <v>-4.152933</v>
      </c>
      <c r="K3158">
        <v>0.99927060000000001</v>
      </c>
      <c r="L3158">
        <v>4.5676709999999998</v>
      </c>
      <c r="M3158">
        <v>8.1360720000000004</v>
      </c>
      <c r="N3158">
        <v>13.288270000000001</v>
      </c>
      <c r="O3158">
        <v>23026</v>
      </c>
      <c r="P3158" t="s">
        <v>60</v>
      </c>
      <c r="Q3158" t="s">
        <v>58</v>
      </c>
    </row>
    <row r="3159" spans="1:17" x14ac:dyDescent="0.25">
      <c r="A3159" t="s">
        <v>30</v>
      </c>
      <c r="B3159" t="s">
        <v>36</v>
      </c>
      <c r="C3159" t="s">
        <v>51</v>
      </c>
      <c r="D3159" t="s">
        <v>59</v>
      </c>
      <c r="E3159">
        <v>14</v>
      </c>
      <c r="F3159" t="str">
        <f t="shared" si="49"/>
        <v>Average Per Ton1-in-2May Monthly System Peak Day100% Cycling14</v>
      </c>
      <c r="G3159">
        <v>0.17562220000000001</v>
      </c>
      <c r="H3159">
        <v>0.1803334</v>
      </c>
      <c r="I3159">
        <v>71.893500000000003</v>
      </c>
      <c r="J3159">
        <v>-6.1920200000000002E-2</v>
      </c>
      <c r="K3159">
        <v>-2.2553799999999999E-2</v>
      </c>
      <c r="L3159">
        <v>4.7111999999999996E-3</v>
      </c>
      <c r="M3159">
        <v>3.1976299999999999E-2</v>
      </c>
      <c r="N3159">
        <v>7.1342600000000006E-2</v>
      </c>
      <c r="O3159">
        <v>10695</v>
      </c>
      <c r="P3159" t="s">
        <v>60</v>
      </c>
      <c r="Q3159" t="s">
        <v>58</v>
      </c>
    </row>
    <row r="3160" spans="1:17" x14ac:dyDescent="0.25">
      <c r="A3160" t="s">
        <v>28</v>
      </c>
      <c r="B3160" t="s">
        <v>36</v>
      </c>
      <c r="C3160" t="s">
        <v>51</v>
      </c>
      <c r="D3160" t="s">
        <v>59</v>
      </c>
      <c r="E3160">
        <v>14</v>
      </c>
      <c r="F3160" t="str">
        <f t="shared" si="49"/>
        <v>Average Per Premise1-in-2May Monthly System Peak Day100% Cycling14</v>
      </c>
      <c r="G3160">
        <v>0.78707470000000002</v>
      </c>
      <c r="H3160">
        <v>0.80818869999999998</v>
      </c>
      <c r="I3160">
        <v>71.893500000000003</v>
      </c>
      <c r="J3160">
        <v>-0.27750380000000002</v>
      </c>
      <c r="K3160">
        <v>-0.101078</v>
      </c>
      <c r="L3160">
        <v>2.1114000000000001E-2</v>
      </c>
      <c r="M3160">
        <v>0.14330599999999999</v>
      </c>
      <c r="N3160">
        <v>0.31973180000000001</v>
      </c>
      <c r="O3160">
        <v>10695</v>
      </c>
      <c r="P3160" t="s">
        <v>60</v>
      </c>
      <c r="Q3160" t="s">
        <v>58</v>
      </c>
    </row>
    <row r="3161" spans="1:17" x14ac:dyDescent="0.25">
      <c r="A3161" t="s">
        <v>29</v>
      </c>
      <c r="B3161" t="s">
        <v>36</v>
      </c>
      <c r="C3161" t="s">
        <v>51</v>
      </c>
      <c r="D3161" t="s">
        <v>59</v>
      </c>
      <c r="E3161">
        <v>14</v>
      </c>
      <c r="F3161" t="str">
        <f t="shared" si="49"/>
        <v>Average Per Device1-in-2May Monthly System Peak Day100% Cycling14</v>
      </c>
      <c r="G3161">
        <v>0.63746789999999998</v>
      </c>
      <c r="H3161">
        <v>0.65456859999999994</v>
      </c>
      <c r="I3161">
        <v>71.893500000000003</v>
      </c>
      <c r="J3161">
        <v>-0.22475600000000001</v>
      </c>
      <c r="K3161">
        <v>-8.1865099999999996E-2</v>
      </c>
      <c r="L3161">
        <v>1.71007E-2</v>
      </c>
      <c r="M3161">
        <v>0.1160665</v>
      </c>
      <c r="N3161">
        <v>0.2589573</v>
      </c>
      <c r="O3161">
        <v>10695</v>
      </c>
      <c r="P3161" t="s">
        <v>60</v>
      </c>
      <c r="Q3161" t="s">
        <v>58</v>
      </c>
    </row>
    <row r="3162" spans="1:17" x14ac:dyDescent="0.25">
      <c r="A3162" t="s">
        <v>43</v>
      </c>
      <c r="B3162" t="s">
        <v>36</v>
      </c>
      <c r="C3162" t="s">
        <v>51</v>
      </c>
      <c r="D3162" t="s">
        <v>59</v>
      </c>
      <c r="E3162">
        <v>14</v>
      </c>
      <c r="F3162" t="str">
        <f t="shared" si="49"/>
        <v>Aggregate1-in-2May Monthly System Peak Day100% Cycling14</v>
      </c>
      <c r="G3162">
        <v>8.417764</v>
      </c>
      <c r="H3162">
        <v>8.6435779999999998</v>
      </c>
      <c r="I3162">
        <v>71.893500000000003</v>
      </c>
      <c r="J3162">
        <v>-2.9679030000000002</v>
      </c>
      <c r="K3162">
        <v>-1.081029</v>
      </c>
      <c r="L3162">
        <v>0.2258143</v>
      </c>
      <c r="M3162">
        <v>1.5326580000000001</v>
      </c>
      <c r="N3162">
        <v>3.4195319999999998</v>
      </c>
      <c r="O3162">
        <v>10695</v>
      </c>
      <c r="P3162" t="s">
        <v>60</v>
      </c>
      <c r="Q3162" t="s">
        <v>58</v>
      </c>
    </row>
    <row r="3163" spans="1:17" x14ac:dyDescent="0.25">
      <c r="A3163" t="s">
        <v>30</v>
      </c>
      <c r="B3163" t="s">
        <v>36</v>
      </c>
      <c r="C3163" t="s">
        <v>51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0.2680149</v>
      </c>
      <c r="H3163">
        <v>0.29532209999999998</v>
      </c>
      <c r="I3163">
        <v>72.6096</v>
      </c>
      <c r="J3163">
        <v>-0.1025185</v>
      </c>
      <c r="K3163">
        <v>-2.5816499999999999E-2</v>
      </c>
      <c r="L3163">
        <v>2.7307100000000001E-2</v>
      </c>
      <c r="M3163">
        <v>8.0430799999999997E-2</v>
      </c>
      <c r="N3163">
        <v>0.15713279999999999</v>
      </c>
      <c r="O3163">
        <v>12331</v>
      </c>
      <c r="P3163" t="s">
        <v>60</v>
      </c>
      <c r="Q3163" t="s">
        <v>58</v>
      </c>
    </row>
    <row r="3164" spans="1:17" x14ac:dyDescent="0.25">
      <c r="A3164" t="s">
        <v>28</v>
      </c>
      <c r="B3164" t="s">
        <v>36</v>
      </c>
      <c r="C3164" t="s">
        <v>51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1.10015</v>
      </c>
      <c r="H3164">
        <v>1.2122409999999999</v>
      </c>
      <c r="I3164">
        <v>72.6096</v>
      </c>
      <c r="J3164">
        <v>-0.4208191</v>
      </c>
      <c r="K3164">
        <v>-0.1059717</v>
      </c>
      <c r="L3164">
        <v>0.1120906</v>
      </c>
      <c r="M3164">
        <v>0.33015299999999997</v>
      </c>
      <c r="N3164">
        <v>0.64500029999999997</v>
      </c>
      <c r="O3164">
        <v>12331</v>
      </c>
      <c r="P3164" t="s">
        <v>60</v>
      </c>
      <c r="Q3164" t="s">
        <v>58</v>
      </c>
    </row>
    <row r="3165" spans="1:17" x14ac:dyDescent="0.25">
      <c r="A3165" t="s">
        <v>29</v>
      </c>
      <c r="B3165" t="s">
        <v>36</v>
      </c>
      <c r="C3165" t="s">
        <v>51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0.94057760000000001</v>
      </c>
      <c r="H3165">
        <v>1.0364100000000001</v>
      </c>
      <c r="I3165">
        <v>72.6096</v>
      </c>
      <c r="J3165">
        <v>-0.35978090000000001</v>
      </c>
      <c r="K3165">
        <v>-9.0600899999999998E-2</v>
      </c>
      <c r="L3165">
        <v>9.5832299999999995E-2</v>
      </c>
      <c r="M3165">
        <v>0.28226560000000001</v>
      </c>
      <c r="N3165">
        <v>0.55144550000000003</v>
      </c>
      <c r="O3165">
        <v>12331</v>
      </c>
      <c r="P3165" t="s">
        <v>60</v>
      </c>
      <c r="Q3165" t="s">
        <v>58</v>
      </c>
    </row>
    <row r="3166" spans="1:17" x14ac:dyDescent="0.25">
      <c r="A3166" t="s">
        <v>43</v>
      </c>
      <c r="B3166" t="s">
        <v>36</v>
      </c>
      <c r="C3166" t="s">
        <v>51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13.565950000000001</v>
      </c>
      <c r="H3166">
        <v>14.94814</v>
      </c>
      <c r="I3166">
        <v>72.6096</v>
      </c>
      <c r="J3166">
        <v>-5.18912</v>
      </c>
      <c r="K3166">
        <v>-1.306737</v>
      </c>
      <c r="L3166">
        <v>1.3821889999999999</v>
      </c>
      <c r="M3166">
        <v>4.071116</v>
      </c>
      <c r="N3166">
        <v>7.9534989999999999</v>
      </c>
      <c r="O3166">
        <v>12331</v>
      </c>
      <c r="P3166" t="s">
        <v>60</v>
      </c>
      <c r="Q3166" t="s">
        <v>58</v>
      </c>
    </row>
    <row r="3167" spans="1:17" x14ac:dyDescent="0.25">
      <c r="A3167" t="s">
        <v>30</v>
      </c>
      <c r="B3167" t="s">
        <v>36</v>
      </c>
      <c r="C3167" t="s">
        <v>51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0.22509850000000001</v>
      </c>
      <c r="H3167">
        <v>0.24190980000000001</v>
      </c>
      <c r="I3167">
        <v>72.277000000000001</v>
      </c>
      <c r="J3167">
        <v>-8.3660600000000002E-2</v>
      </c>
      <c r="K3167">
        <v>-2.4301E-2</v>
      </c>
      <c r="L3167">
        <v>1.6811300000000001E-2</v>
      </c>
      <c r="M3167">
        <v>5.7923700000000002E-2</v>
      </c>
      <c r="N3167">
        <v>0.11728329999999999</v>
      </c>
      <c r="O3167">
        <v>23026</v>
      </c>
      <c r="P3167" t="s">
        <v>60</v>
      </c>
      <c r="Q3167" t="s">
        <v>58</v>
      </c>
    </row>
    <row r="3168" spans="1:17" x14ac:dyDescent="0.25">
      <c r="A3168" t="s">
        <v>28</v>
      </c>
      <c r="B3168" t="s">
        <v>36</v>
      </c>
      <c r="C3168" t="s">
        <v>51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0.96338449999999998</v>
      </c>
      <c r="H3168">
        <v>1.035334</v>
      </c>
      <c r="I3168">
        <v>72.277000000000001</v>
      </c>
      <c r="J3168">
        <v>-0.35805369999999997</v>
      </c>
      <c r="K3168">
        <v>-0.1040042</v>
      </c>
      <c r="L3168">
        <v>7.1949799999999994E-2</v>
      </c>
      <c r="M3168">
        <v>0.2479037</v>
      </c>
      <c r="N3168">
        <v>0.50195319999999999</v>
      </c>
      <c r="O3168">
        <v>23026</v>
      </c>
      <c r="P3168" t="s">
        <v>60</v>
      </c>
      <c r="Q3168" t="s">
        <v>58</v>
      </c>
    </row>
    <row r="3169" spans="1:17" x14ac:dyDescent="0.25">
      <c r="A3169" t="s">
        <v>29</v>
      </c>
      <c r="B3169" t="s">
        <v>36</v>
      </c>
      <c r="C3169" t="s">
        <v>51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0.8029134</v>
      </c>
      <c r="H3169">
        <v>0.86287860000000005</v>
      </c>
      <c r="I3169">
        <v>72.277000000000001</v>
      </c>
      <c r="J3169">
        <v>-0.29841259999999997</v>
      </c>
      <c r="K3169">
        <v>-8.6680199999999999E-2</v>
      </c>
      <c r="L3169">
        <v>5.99651E-2</v>
      </c>
      <c r="M3169">
        <v>0.2066104</v>
      </c>
      <c r="N3169">
        <v>0.41834280000000001</v>
      </c>
      <c r="O3169">
        <v>23026</v>
      </c>
      <c r="P3169" t="s">
        <v>60</v>
      </c>
      <c r="Q3169" t="s">
        <v>58</v>
      </c>
    </row>
    <row r="3170" spans="1:17" x14ac:dyDescent="0.25">
      <c r="A3170" t="s">
        <v>43</v>
      </c>
      <c r="B3170" t="s">
        <v>36</v>
      </c>
      <c r="C3170" t="s">
        <v>51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22.18289</v>
      </c>
      <c r="H3170">
        <v>23.83961</v>
      </c>
      <c r="I3170">
        <v>72.277000000000001</v>
      </c>
      <c r="J3170">
        <v>-8.2445439999999994</v>
      </c>
      <c r="K3170">
        <v>-2.3948</v>
      </c>
      <c r="L3170">
        <v>1.6567160000000001</v>
      </c>
      <c r="M3170">
        <v>5.7082309999999996</v>
      </c>
      <c r="N3170">
        <v>11.557969999999999</v>
      </c>
      <c r="O3170">
        <v>23026</v>
      </c>
      <c r="P3170" t="s">
        <v>60</v>
      </c>
      <c r="Q3170" t="s">
        <v>58</v>
      </c>
    </row>
    <row r="3171" spans="1:17" x14ac:dyDescent="0.25">
      <c r="A3171" t="s">
        <v>30</v>
      </c>
      <c r="B3171" t="s">
        <v>36</v>
      </c>
      <c r="C3171" t="s">
        <v>52</v>
      </c>
      <c r="D3171" t="s">
        <v>59</v>
      </c>
      <c r="E3171">
        <v>14</v>
      </c>
      <c r="F3171" t="str">
        <f t="shared" si="49"/>
        <v>Average Per Ton1-in-2October Monthly System Peak Day100% Cycling14</v>
      </c>
      <c r="G3171">
        <v>0.1960452</v>
      </c>
      <c r="H3171">
        <v>0.22452630000000001</v>
      </c>
      <c r="I3171">
        <v>78.592299999999994</v>
      </c>
      <c r="J3171">
        <v>-3.1055300000000001E-2</v>
      </c>
      <c r="K3171">
        <v>4.1193000000000002E-3</v>
      </c>
      <c r="L3171">
        <v>2.8481099999999999E-2</v>
      </c>
      <c r="M3171">
        <v>5.2842899999999998E-2</v>
      </c>
      <c r="N3171">
        <v>8.8017499999999999E-2</v>
      </c>
      <c r="O3171">
        <v>10695</v>
      </c>
      <c r="P3171" t="s">
        <v>60</v>
      </c>
      <c r="Q3171" t="s">
        <v>58</v>
      </c>
    </row>
    <row r="3172" spans="1:17" x14ac:dyDescent="0.25">
      <c r="A3172" t="s">
        <v>28</v>
      </c>
      <c r="B3172" t="s">
        <v>36</v>
      </c>
      <c r="C3172" t="s">
        <v>52</v>
      </c>
      <c r="D3172" t="s">
        <v>59</v>
      </c>
      <c r="E3172">
        <v>14</v>
      </c>
      <c r="F3172" t="str">
        <f t="shared" si="49"/>
        <v>Average Per Premise1-in-2October Monthly System Peak Day100% Cycling14</v>
      </c>
      <c r="G3172">
        <v>0.87860329999999998</v>
      </c>
      <c r="H3172">
        <v>1.0062450000000001</v>
      </c>
      <c r="I3172">
        <v>78.592299999999994</v>
      </c>
      <c r="J3172">
        <v>-0.13917840000000001</v>
      </c>
      <c r="K3172">
        <v>1.84613E-2</v>
      </c>
      <c r="L3172">
        <v>0.12764210000000001</v>
      </c>
      <c r="M3172">
        <v>0.2368228</v>
      </c>
      <c r="N3172">
        <v>0.3944626</v>
      </c>
      <c r="O3172">
        <v>10695</v>
      </c>
      <c r="P3172" t="s">
        <v>60</v>
      </c>
      <c r="Q3172" t="s">
        <v>58</v>
      </c>
    </row>
    <row r="3173" spans="1:17" x14ac:dyDescent="0.25">
      <c r="A3173" t="s">
        <v>29</v>
      </c>
      <c r="B3173" t="s">
        <v>36</v>
      </c>
      <c r="C3173" t="s">
        <v>52</v>
      </c>
      <c r="D3173" t="s">
        <v>59</v>
      </c>
      <c r="E3173">
        <v>14</v>
      </c>
      <c r="F3173" t="str">
        <f t="shared" si="49"/>
        <v>Average Per Device1-in-2October Monthly System Peak Day100% Cycling14</v>
      </c>
      <c r="G3173">
        <v>0.71159879999999998</v>
      </c>
      <c r="H3173">
        <v>0.81497869999999994</v>
      </c>
      <c r="I3173">
        <v>78.592299999999994</v>
      </c>
      <c r="J3173">
        <v>-0.1127235</v>
      </c>
      <c r="K3173">
        <v>1.4952200000000001E-2</v>
      </c>
      <c r="L3173">
        <v>0.1033799</v>
      </c>
      <c r="M3173">
        <v>0.1918077</v>
      </c>
      <c r="N3173">
        <v>0.31948330000000003</v>
      </c>
      <c r="O3173">
        <v>10695</v>
      </c>
      <c r="P3173" t="s">
        <v>60</v>
      </c>
      <c r="Q3173" t="s">
        <v>58</v>
      </c>
    </row>
    <row r="3174" spans="1:17" x14ac:dyDescent="0.25">
      <c r="A3174" t="s">
        <v>43</v>
      </c>
      <c r="B3174" t="s">
        <v>36</v>
      </c>
      <c r="C3174" t="s">
        <v>52</v>
      </c>
      <c r="D3174" t="s">
        <v>59</v>
      </c>
      <c r="E3174">
        <v>14</v>
      </c>
      <c r="F3174" t="str">
        <f t="shared" si="49"/>
        <v>Aggregate1-in-2October Monthly System Peak Day100% Cycling14</v>
      </c>
      <c r="G3174">
        <v>9.3966619999999992</v>
      </c>
      <c r="H3174">
        <v>10.76179</v>
      </c>
      <c r="I3174">
        <v>78.592299999999994</v>
      </c>
      <c r="J3174">
        <v>-1.488513</v>
      </c>
      <c r="K3174">
        <v>0.19744329999999999</v>
      </c>
      <c r="L3174">
        <v>1.365132</v>
      </c>
      <c r="M3174">
        <v>2.5328200000000001</v>
      </c>
      <c r="N3174">
        <v>4.2187770000000002</v>
      </c>
      <c r="O3174">
        <v>10695</v>
      </c>
      <c r="P3174" t="s">
        <v>60</v>
      </c>
      <c r="Q3174" t="s">
        <v>58</v>
      </c>
    </row>
    <row r="3175" spans="1:17" x14ac:dyDescent="0.25">
      <c r="A3175" t="s">
        <v>30</v>
      </c>
      <c r="B3175" t="s">
        <v>36</v>
      </c>
      <c r="C3175" t="s">
        <v>52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0.30364829999999998</v>
      </c>
      <c r="H3175">
        <v>0.3514043</v>
      </c>
      <c r="I3175">
        <v>79.0715</v>
      </c>
      <c r="J3175">
        <v>-7.1241399999999996E-2</v>
      </c>
      <c r="K3175">
        <v>-9.368E-4</v>
      </c>
      <c r="L3175">
        <v>4.7756E-2</v>
      </c>
      <c r="M3175">
        <v>9.6448800000000001E-2</v>
      </c>
      <c r="N3175">
        <v>0.1667534</v>
      </c>
      <c r="O3175">
        <v>12331</v>
      </c>
      <c r="P3175" t="s">
        <v>60</v>
      </c>
      <c r="Q3175" t="s">
        <v>58</v>
      </c>
    </row>
    <row r="3176" spans="1:17" x14ac:dyDescent="0.25">
      <c r="A3176" t="s">
        <v>28</v>
      </c>
      <c r="B3176" t="s">
        <v>36</v>
      </c>
      <c r="C3176" t="s">
        <v>52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1.246418</v>
      </c>
      <c r="H3176">
        <v>1.442448</v>
      </c>
      <c r="I3176">
        <v>79.0715</v>
      </c>
      <c r="J3176">
        <v>-0.29243249999999998</v>
      </c>
      <c r="K3176">
        <v>-3.8452999999999998E-3</v>
      </c>
      <c r="L3176">
        <v>0.19602919999999999</v>
      </c>
      <c r="M3176">
        <v>0.39590379999999997</v>
      </c>
      <c r="N3176">
        <v>0.68449099999999996</v>
      </c>
      <c r="O3176">
        <v>12331</v>
      </c>
      <c r="P3176" t="s">
        <v>60</v>
      </c>
      <c r="Q3176" t="s">
        <v>58</v>
      </c>
    </row>
    <row r="3177" spans="1:17" x14ac:dyDescent="0.25">
      <c r="A3177" t="s">
        <v>29</v>
      </c>
      <c r="B3177" t="s">
        <v>36</v>
      </c>
      <c r="C3177" t="s">
        <v>52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1.0656300000000001</v>
      </c>
      <c r="H3177">
        <v>1.2332259999999999</v>
      </c>
      <c r="I3177">
        <v>79.0715</v>
      </c>
      <c r="J3177">
        <v>-0.25001630000000002</v>
      </c>
      <c r="K3177">
        <v>-3.2875999999999999E-3</v>
      </c>
      <c r="L3177">
        <v>0.16759599999999999</v>
      </c>
      <c r="M3177">
        <v>0.33847949999999999</v>
      </c>
      <c r="N3177">
        <v>0.58520819999999996</v>
      </c>
      <c r="O3177">
        <v>12331</v>
      </c>
      <c r="P3177" t="s">
        <v>60</v>
      </c>
      <c r="Q3177" t="s">
        <v>58</v>
      </c>
    </row>
    <row r="3178" spans="1:17" x14ac:dyDescent="0.25">
      <c r="A3178" t="s">
        <v>43</v>
      </c>
      <c r="B3178" t="s">
        <v>36</v>
      </c>
      <c r="C3178" t="s">
        <v>52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15.369579999999999</v>
      </c>
      <c r="H3178">
        <v>17.786819999999999</v>
      </c>
      <c r="I3178">
        <v>79.0715</v>
      </c>
      <c r="J3178">
        <v>-3.605985</v>
      </c>
      <c r="K3178">
        <v>-4.7416699999999999E-2</v>
      </c>
      <c r="L3178">
        <v>2.4172370000000001</v>
      </c>
      <c r="M3178">
        <v>4.8818900000000003</v>
      </c>
      <c r="N3178">
        <v>8.4404579999999996</v>
      </c>
      <c r="O3178">
        <v>12331</v>
      </c>
      <c r="P3178" t="s">
        <v>60</v>
      </c>
      <c r="Q3178" t="s">
        <v>58</v>
      </c>
    </row>
    <row r="3179" spans="1:17" x14ac:dyDescent="0.25">
      <c r="A3179" t="s">
        <v>30</v>
      </c>
      <c r="B3179" t="s">
        <v>36</v>
      </c>
      <c r="C3179" t="s">
        <v>52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0.25366670000000002</v>
      </c>
      <c r="H3179">
        <v>0.29246949999999999</v>
      </c>
      <c r="I3179">
        <v>78.8489</v>
      </c>
      <c r="J3179">
        <v>-5.2574999999999997E-2</v>
      </c>
      <c r="K3179">
        <v>1.4117999999999999E-3</v>
      </c>
      <c r="L3179">
        <v>3.8802799999999998E-2</v>
      </c>
      <c r="M3179">
        <v>7.6193899999999995E-2</v>
      </c>
      <c r="N3179">
        <v>0.13018060000000001</v>
      </c>
      <c r="O3179">
        <v>23026</v>
      </c>
      <c r="P3179" t="s">
        <v>60</v>
      </c>
      <c r="Q3179" t="s">
        <v>58</v>
      </c>
    </row>
    <row r="3180" spans="1:17" x14ac:dyDescent="0.25">
      <c r="A3180" t="s">
        <v>28</v>
      </c>
      <c r="B3180" t="s">
        <v>36</v>
      </c>
      <c r="C3180" t="s">
        <v>52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1.0856520000000001</v>
      </c>
      <c r="H3180">
        <v>1.2517210000000001</v>
      </c>
      <c r="I3180">
        <v>78.8489</v>
      </c>
      <c r="J3180">
        <v>-0.2250122</v>
      </c>
      <c r="K3180">
        <v>6.0422000000000002E-3</v>
      </c>
      <c r="L3180">
        <v>0.16606969999999999</v>
      </c>
      <c r="M3180">
        <v>0.32609719999999998</v>
      </c>
      <c r="N3180">
        <v>0.55715159999999997</v>
      </c>
      <c r="O3180">
        <v>23026</v>
      </c>
      <c r="P3180" t="s">
        <v>60</v>
      </c>
      <c r="Q3180" t="s">
        <v>58</v>
      </c>
    </row>
    <row r="3181" spans="1:17" x14ac:dyDescent="0.25">
      <c r="A3181" t="s">
        <v>29</v>
      </c>
      <c r="B3181" t="s">
        <v>36</v>
      </c>
      <c r="C3181" t="s">
        <v>52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0.90481449999999997</v>
      </c>
      <c r="H3181">
        <v>1.0432220000000001</v>
      </c>
      <c r="I3181">
        <v>78.8489</v>
      </c>
      <c r="J3181">
        <v>-0.1875319</v>
      </c>
      <c r="K3181">
        <v>5.0356999999999997E-3</v>
      </c>
      <c r="L3181">
        <v>0.13840740000000001</v>
      </c>
      <c r="M3181">
        <v>0.2717792</v>
      </c>
      <c r="N3181">
        <v>0.4643468</v>
      </c>
      <c r="O3181">
        <v>23026</v>
      </c>
      <c r="P3181" t="s">
        <v>60</v>
      </c>
      <c r="Q3181" t="s">
        <v>58</v>
      </c>
    </row>
    <row r="3182" spans="1:17" x14ac:dyDescent="0.25">
      <c r="A3182" t="s">
        <v>43</v>
      </c>
      <c r="B3182" t="s">
        <v>36</v>
      </c>
      <c r="C3182" t="s">
        <v>52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24.99821</v>
      </c>
      <c r="H3182">
        <v>28.822130000000001</v>
      </c>
      <c r="I3182">
        <v>78.8489</v>
      </c>
      <c r="J3182">
        <v>-5.1811309999999997</v>
      </c>
      <c r="K3182">
        <v>0.13912679999999999</v>
      </c>
      <c r="L3182">
        <v>3.8239209999999999</v>
      </c>
      <c r="M3182">
        <v>7.5087149999999996</v>
      </c>
      <c r="N3182">
        <v>12.82897</v>
      </c>
      <c r="O3182">
        <v>23026</v>
      </c>
      <c r="P3182" t="s">
        <v>60</v>
      </c>
      <c r="Q3182" t="s">
        <v>58</v>
      </c>
    </row>
    <row r="3183" spans="1:17" x14ac:dyDescent="0.25">
      <c r="A3183" t="s">
        <v>30</v>
      </c>
      <c r="B3183" t="s">
        <v>36</v>
      </c>
      <c r="C3183" t="s">
        <v>53</v>
      </c>
      <c r="D3183" t="s">
        <v>59</v>
      </c>
      <c r="E3183">
        <v>14</v>
      </c>
      <c r="F3183" t="str">
        <f t="shared" si="49"/>
        <v>Average Per Ton1-in-2September Monthly System Peak Day100% Cycling14</v>
      </c>
      <c r="G3183">
        <v>0.25834449999999998</v>
      </c>
      <c r="H3183">
        <v>0.3593344</v>
      </c>
      <c r="I3183">
        <v>89.456500000000005</v>
      </c>
      <c r="J3183">
        <v>5.4726799999999999E-2</v>
      </c>
      <c r="K3183">
        <v>8.2059400000000005E-2</v>
      </c>
      <c r="L3183">
        <v>0.10098989999999999</v>
      </c>
      <c r="M3183">
        <v>0.1199204</v>
      </c>
      <c r="N3183">
        <v>0.14725289999999999</v>
      </c>
      <c r="O3183">
        <v>10695</v>
      </c>
      <c r="P3183" t="s">
        <v>60</v>
      </c>
      <c r="Q3183" t="s">
        <v>58</v>
      </c>
    </row>
    <row r="3184" spans="1:17" x14ac:dyDescent="0.25">
      <c r="A3184" t="s">
        <v>28</v>
      </c>
      <c r="B3184" t="s">
        <v>36</v>
      </c>
      <c r="C3184" t="s">
        <v>53</v>
      </c>
      <c r="D3184" t="s">
        <v>59</v>
      </c>
      <c r="E3184">
        <v>14</v>
      </c>
      <c r="F3184" t="str">
        <f t="shared" si="49"/>
        <v>Average Per Premise1-in-2September Monthly System Peak Day100% Cycling14</v>
      </c>
      <c r="G3184">
        <v>1.1578059999999999</v>
      </c>
      <c r="H3184">
        <v>1.610406</v>
      </c>
      <c r="I3184">
        <v>89.456500000000005</v>
      </c>
      <c r="J3184">
        <v>0.24526580000000001</v>
      </c>
      <c r="K3184">
        <v>0.36776049999999999</v>
      </c>
      <c r="L3184">
        <v>0.4525999</v>
      </c>
      <c r="M3184">
        <v>0.53743940000000001</v>
      </c>
      <c r="N3184">
        <v>0.65993409999999997</v>
      </c>
      <c r="O3184">
        <v>10695</v>
      </c>
      <c r="P3184" t="s">
        <v>60</v>
      </c>
      <c r="Q3184" t="s">
        <v>58</v>
      </c>
    </row>
    <row r="3185" spans="1:17" x14ac:dyDescent="0.25">
      <c r="A3185" t="s">
        <v>29</v>
      </c>
      <c r="B3185" t="s">
        <v>36</v>
      </c>
      <c r="C3185" t="s">
        <v>53</v>
      </c>
      <c r="D3185" t="s">
        <v>59</v>
      </c>
      <c r="E3185">
        <v>14</v>
      </c>
      <c r="F3185" t="str">
        <f t="shared" si="49"/>
        <v>Average Per Device1-in-2September Monthly System Peak Day100% Cycling14</v>
      </c>
      <c r="G3185">
        <v>0.93773090000000003</v>
      </c>
      <c r="H3185">
        <v>1.3043009999999999</v>
      </c>
      <c r="I3185">
        <v>89.456500000000005</v>
      </c>
      <c r="J3185">
        <v>0.19864580000000001</v>
      </c>
      <c r="K3185">
        <v>0.29785679999999998</v>
      </c>
      <c r="L3185">
        <v>0.36657000000000001</v>
      </c>
      <c r="M3185">
        <v>0.43528319999999998</v>
      </c>
      <c r="N3185">
        <v>0.53449409999999997</v>
      </c>
      <c r="O3185">
        <v>10695</v>
      </c>
      <c r="P3185" t="s">
        <v>60</v>
      </c>
      <c r="Q3185" t="s">
        <v>58</v>
      </c>
    </row>
    <row r="3186" spans="1:17" x14ac:dyDescent="0.25">
      <c r="A3186" t="s">
        <v>43</v>
      </c>
      <c r="B3186" t="s">
        <v>36</v>
      </c>
      <c r="C3186" t="s">
        <v>53</v>
      </c>
      <c r="D3186" t="s">
        <v>59</v>
      </c>
      <c r="E3186">
        <v>14</v>
      </c>
      <c r="F3186" t="str">
        <f t="shared" si="49"/>
        <v>Aggregate1-in-2September Monthly System Peak Day100% Cycling14</v>
      </c>
      <c r="G3186">
        <v>12.38274</v>
      </c>
      <c r="H3186">
        <v>17.223289999999999</v>
      </c>
      <c r="I3186">
        <v>89.456500000000005</v>
      </c>
      <c r="J3186">
        <v>2.6231179999999998</v>
      </c>
      <c r="K3186">
        <v>3.9331990000000001</v>
      </c>
      <c r="L3186">
        <v>4.8405560000000003</v>
      </c>
      <c r="M3186">
        <v>5.7479139999999997</v>
      </c>
      <c r="N3186">
        <v>7.057995</v>
      </c>
      <c r="O3186">
        <v>10695</v>
      </c>
      <c r="P3186" t="s">
        <v>60</v>
      </c>
      <c r="Q3186" t="s">
        <v>58</v>
      </c>
    </row>
    <row r="3187" spans="1:17" x14ac:dyDescent="0.25">
      <c r="A3187" t="s">
        <v>30</v>
      </c>
      <c r="B3187" t="s">
        <v>36</v>
      </c>
      <c r="C3187" t="s">
        <v>53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0.42672130000000003</v>
      </c>
      <c r="H3187">
        <v>0.54510499999999995</v>
      </c>
      <c r="I3187">
        <v>90.799300000000002</v>
      </c>
      <c r="J3187">
        <v>1.9571499999999999E-2</v>
      </c>
      <c r="K3187">
        <v>7.7950599999999995E-2</v>
      </c>
      <c r="L3187">
        <v>0.11838369999999999</v>
      </c>
      <c r="M3187">
        <v>0.15881680000000001</v>
      </c>
      <c r="N3187">
        <v>0.2171959</v>
      </c>
      <c r="O3187">
        <v>12331</v>
      </c>
      <c r="P3187" t="s">
        <v>60</v>
      </c>
      <c r="Q3187" t="s">
        <v>58</v>
      </c>
    </row>
    <row r="3188" spans="1:17" x14ac:dyDescent="0.25">
      <c r="A3188" t="s">
        <v>28</v>
      </c>
      <c r="B3188" t="s">
        <v>36</v>
      </c>
      <c r="C3188" t="s">
        <v>53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1.751609</v>
      </c>
      <c r="H3188">
        <v>2.237552</v>
      </c>
      <c r="I3188">
        <v>90.799300000000002</v>
      </c>
      <c r="J3188">
        <v>8.0337400000000003E-2</v>
      </c>
      <c r="K3188">
        <v>0.31997219999999998</v>
      </c>
      <c r="L3188">
        <v>0.4859425</v>
      </c>
      <c r="M3188">
        <v>0.65191290000000002</v>
      </c>
      <c r="N3188">
        <v>0.89154770000000005</v>
      </c>
      <c r="O3188">
        <v>12331</v>
      </c>
      <c r="P3188" t="s">
        <v>60</v>
      </c>
      <c r="Q3188" t="s">
        <v>58</v>
      </c>
    </row>
    <row r="3189" spans="1:17" x14ac:dyDescent="0.25">
      <c r="A3189" t="s">
        <v>29</v>
      </c>
      <c r="B3189" t="s">
        <v>36</v>
      </c>
      <c r="C3189" t="s">
        <v>53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1.4975449999999999</v>
      </c>
      <c r="H3189">
        <v>1.9130039999999999</v>
      </c>
      <c r="I3189">
        <v>90.799300000000002</v>
      </c>
      <c r="J3189">
        <v>6.8684700000000001E-2</v>
      </c>
      <c r="K3189">
        <v>0.27356140000000001</v>
      </c>
      <c r="L3189">
        <v>0.41545840000000001</v>
      </c>
      <c r="M3189">
        <v>0.55735539999999995</v>
      </c>
      <c r="N3189">
        <v>0.76223209999999997</v>
      </c>
      <c r="O3189">
        <v>12331</v>
      </c>
      <c r="P3189" t="s">
        <v>60</v>
      </c>
      <c r="Q3189" t="s">
        <v>58</v>
      </c>
    </row>
    <row r="3190" spans="1:17" x14ac:dyDescent="0.25">
      <c r="A3190" t="s">
        <v>43</v>
      </c>
      <c r="B3190" t="s">
        <v>36</v>
      </c>
      <c r="C3190" t="s">
        <v>53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21.5991</v>
      </c>
      <c r="H3190">
        <v>27.591249999999999</v>
      </c>
      <c r="I3190">
        <v>90.799300000000002</v>
      </c>
      <c r="J3190">
        <v>0.99063990000000002</v>
      </c>
      <c r="K3190">
        <v>3.9455770000000001</v>
      </c>
      <c r="L3190">
        <v>5.9921569999999997</v>
      </c>
      <c r="M3190">
        <v>8.0387369999999994</v>
      </c>
      <c r="N3190">
        <v>10.99367</v>
      </c>
      <c r="O3190">
        <v>12331</v>
      </c>
      <c r="P3190" t="s">
        <v>60</v>
      </c>
      <c r="Q3190" t="s">
        <v>58</v>
      </c>
    </row>
    <row r="3191" spans="1:17" x14ac:dyDescent="0.25">
      <c r="A3191" t="s">
        <v>30</v>
      </c>
      <c r="B3191" t="s">
        <v>36</v>
      </c>
      <c r="C3191" t="s">
        <v>53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0.3485103</v>
      </c>
      <c r="H3191">
        <v>0.45881450000000001</v>
      </c>
      <c r="I3191">
        <v>90.175600000000003</v>
      </c>
      <c r="J3191">
        <v>3.5901200000000001E-2</v>
      </c>
      <c r="K3191">
        <v>7.9859100000000002E-2</v>
      </c>
      <c r="L3191">
        <v>0.11030429999999999</v>
      </c>
      <c r="M3191">
        <v>0.1407494</v>
      </c>
      <c r="N3191">
        <v>0.18470739999999999</v>
      </c>
      <c r="O3191">
        <v>23026</v>
      </c>
      <c r="P3191" t="s">
        <v>60</v>
      </c>
      <c r="Q3191" t="s">
        <v>58</v>
      </c>
    </row>
    <row r="3192" spans="1:17" x14ac:dyDescent="0.25">
      <c r="A3192" t="s">
        <v>28</v>
      </c>
      <c r="B3192" t="s">
        <v>36</v>
      </c>
      <c r="C3192" t="s">
        <v>53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1.4915670000000001</v>
      </c>
      <c r="H3192">
        <v>1.963651</v>
      </c>
      <c r="I3192">
        <v>90.175600000000003</v>
      </c>
      <c r="J3192">
        <v>0.15365110000000001</v>
      </c>
      <c r="K3192">
        <v>0.34178399999999998</v>
      </c>
      <c r="L3192">
        <v>0.47208420000000001</v>
      </c>
      <c r="M3192">
        <v>0.60238440000000004</v>
      </c>
      <c r="N3192">
        <v>0.79051729999999998</v>
      </c>
      <c r="O3192">
        <v>23026</v>
      </c>
      <c r="P3192" t="s">
        <v>60</v>
      </c>
      <c r="Q3192" t="s">
        <v>58</v>
      </c>
    </row>
    <row r="3193" spans="1:17" x14ac:dyDescent="0.25">
      <c r="A3193" t="s">
        <v>29</v>
      </c>
      <c r="B3193" t="s">
        <v>36</v>
      </c>
      <c r="C3193" t="s">
        <v>53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1.2431160000000001</v>
      </c>
      <c r="H3193">
        <v>1.636565</v>
      </c>
      <c r="I3193">
        <v>90.175600000000003</v>
      </c>
      <c r="J3193">
        <v>0.12805739999999999</v>
      </c>
      <c r="K3193">
        <v>0.28485290000000002</v>
      </c>
      <c r="L3193">
        <v>0.39344899999999999</v>
      </c>
      <c r="M3193">
        <v>0.50204519999999997</v>
      </c>
      <c r="N3193">
        <v>0.65884069999999995</v>
      </c>
      <c r="O3193">
        <v>23026</v>
      </c>
      <c r="P3193" t="s">
        <v>60</v>
      </c>
      <c r="Q3193" t="s">
        <v>58</v>
      </c>
    </row>
    <row r="3194" spans="1:17" x14ac:dyDescent="0.25">
      <c r="A3194" t="s">
        <v>43</v>
      </c>
      <c r="B3194" t="s">
        <v>36</v>
      </c>
      <c r="C3194" t="s">
        <v>53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34.344819999999999</v>
      </c>
      <c r="H3194">
        <v>45.215029999999999</v>
      </c>
      <c r="I3194">
        <v>90.175600000000003</v>
      </c>
      <c r="J3194">
        <v>3.5379710000000002</v>
      </c>
      <c r="K3194">
        <v>7.8699170000000001</v>
      </c>
      <c r="L3194">
        <v>10.87021</v>
      </c>
      <c r="M3194">
        <v>13.8705</v>
      </c>
      <c r="N3194">
        <v>18.202449999999999</v>
      </c>
      <c r="O3194">
        <v>23026</v>
      </c>
      <c r="P3194" t="s">
        <v>60</v>
      </c>
      <c r="Q3194" t="s">
        <v>58</v>
      </c>
    </row>
    <row r="3195" spans="1:17" x14ac:dyDescent="0.25">
      <c r="A3195" t="s">
        <v>30</v>
      </c>
      <c r="B3195" t="s">
        <v>36</v>
      </c>
      <c r="C3195" t="s">
        <v>48</v>
      </c>
      <c r="D3195" t="s">
        <v>59</v>
      </c>
      <c r="E3195">
        <v>15</v>
      </c>
      <c r="F3195" t="str">
        <f t="shared" si="49"/>
        <v>Average Per Ton1-in-2August Monthly System Peak Day100% Cycling15</v>
      </c>
      <c r="G3195">
        <v>0.2594072</v>
      </c>
      <c r="H3195">
        <v>0.37503779999999998</v>
      </c>
      <c r="I3195">
        <v>86.107500000000002</v>
      </c>
      <c r="J3195">
        <v>5.9127399999999997E-2</v>
      </c>
      <c r="K3195">
        <v>9.2509999999999995E-2</v>
      </c>
      <c r="L3195">
        <v>0.1156306</v>
      </c>
      <c r="M3195">
        <v>0.13875119999999999</v>
      </c>
      <c r="N3195">
        <v>0.1721338</v>
      </c>
      <c r="O3195">
        <v>10695</v>
      </c>
      <c r="P3195" t="s">
        <v>60</v>
      </c>
      <c r="Q3195" t="s">
        <v>58</v>
      </c>
    </row>
    <row r="3196" spans="1:17" x14ac:dyDescent="0.25">
      <c r="A3196" t="s">
        <v>28</v>
      </c>
      <c r="B3196" t="s">
        <v>36</v>
      </c>
      <c r="C3196" t="s">
        <v>48</v>
      </c>
      <c r="D3196" t="s">
        <v>59</v>
      </c>
      <c r="E3196">
        <v>15</v>
      </c>
      <c r="F3196" t="str">
        <f t="shared" si="49"/>
        <v>Average Per Premise1-in-2August Monthly System Peak Day100% Cycling15</v>
      </c>
      <c r="G3196">
        <v>1.162569</v>
      </c>
      <c r="H3196">
        <v>1.6807829999999999</v>
      </c>
      <c r="I3196">
        <v>86.107500000000002</v>
      </c>
      <c r="J3196">
        <v>0.26498759999999999</v>
      </c>
      <c r="K3196">
        <v>0.41459600000000002</v>
      </c>
      <c r="L3196">
        <v>0.51821430000000002</v>
      </c>
      <c r="M3196">
        <v>0.62183259999999996</v>
      </c>
      <c r="N3196">
        <v>0.77144100000000004</v>
      </c>
      <c r="O3196">
        <v>10695</v>
      </c>
      <c r="P3196" t="s">
        <v>60</v>
      </c>
      <c r="Q3196" t="s">
        <v>58</v>
      </c>
    </row>
    <row r="3197" spans="1:17" x14ac:dyDescent="0.25">
      <c r="A3197" t="s">
        <v>29</v>
      </c>
      <c r="B3197" t="s">
        <v>36</v>
      </c>
      <c r="C3197" t="s">
        <v>48</v>
      </c>
      <c r="D3197" t="s">
        <v>59</v>
      </c>
      <c r="E3197">
        <v>15</v>
      </c>
      <c r="F3197" t="str">
        <f t="shared" si="49"/>
        <v>Average Per Device1-in-2August Monthly System Peak Day100% Cycling15</v>
      </c>
      <c r="G3197">
        <v>0.94158830000000004</v>
      </c>
      <c r="H3197">
        <v>1.3613010000000001</v>
      </c>
      <c r="I3197">
        <v>86.107500000000002</v>
      </c>
      <c r="J3197">
        <v>0.2146189</v>
      </c>
      <c r="K3197">
        <v>0.33578980000000003</v>
      </c>
      <c r="L3197">
        <v>0.41971229999999998</v>
      </c>
      <c r="M3197">
        <v>0.50363500000000005</v>
      </c>
      <c r="N3197">
        <v>0.62480590000000003</v>
      </c>
      <c r="O3197">
        <v>10695</v>
      </c>
      <c r="P3197" t="s">
        <v>60</v>
      </c>
      <c r="Q3197" t="s">
        <v>58</v>
      </c>
    </row>
    <row r="3198" spans="1:17" x14ac:dyDescent="0.25">
      <c r="A3198" t="s">
        <v>43</v>
      </c>
      <c r="B3198" t="s">
        <v>36</v>
      </c>
      <c r="C3198" t="s">
        <v>48</v>
      </c>
      <c r="D3198" t="s">
        <v>59</v>
      </c>
      <c r="E3198">
        <v>15</v>
      </c>
      <c r="F3198" t="str">
        <f t="shared" si="49"/>
        <v>Aggregate1-in-2August Monthly System Peak Day100% Cycling15</v>
      </c>
      <c r="G3198">
        <v>12.433669999999999</v>
      </c>
      <c r="H3198">
        <v>17.97598</v>
      </c>
      <c r="I3198">
        <v>86.107500000000002</v>
      </c>
      <c r="J3198">
        <v>2.8340420000000002</v>
      </c>
      <c r="K3198">
        <v>4.4341039999999996</v>
      </c>
      <c r="L3198">
        <v>5.5423010000000001</v>
      </c>
      <c r="M3198">
        <v>6.6505000000000001</v>
      </c>
      <c r="N3198">
        <v>8.2505609999999994</v>
      </c>
      <c r="O3198">
        <v>10695</v>
      </c>
      <c r="P3198" t="s">
        <v>60</v>
      </c>
      <c r="Q3198" t="s">
        <v>58</v>
      </c>
    </row>
    <row r="3199" spans="1:17" x14ac:dyDescent="0.25">
      <c r="A3199" t="s">
        <v>30</v>
      </c>
      <c r="B3199" t="s">
        <v>36</v>
      </c>
      <c r="C3199" t="s">
        <v>48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0.44945279999999999</v>
      </c>
      <c r="H3199">
        <v>0.57703450000000001</v>
      </c>
      <c r="I3199">
        <v>86.974599999999995</v>
      </c>
      <c r="J3199">
        <v>1.5087700000000001E-2</v>
      </c>
      <c r="K3199">
        <v>8.15501E-2</v>
      </c>
      <c r="L3199">
        <v>0.12758169999999999</v>
      </c>
      <c r="M3199">
        <v>0.1736133</v>
      </c>
      <c r="N3199">
        <v>0.2400757</v>
      </c>
      <c r="O3199">
        <v>12331</v>
      </c>
      <c r="P3199" t="s">
        <v>60</v>
      </c>
      <c r="Q3199" t="s">
        <v>58</v>
      </c>
    </row>
    <row r="3200" spans="1:17" x14ac:dyDescent="0.25">
      <c r="A3200" t="s">
        <v>28</v>
      </c>
      <c r="B3200" t="s">
        <v>36</v>
      </c>
      <c r="C3200" t="s">
        <v>48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1.8449180000000001</v>
      </c>
      <c r="H3200">
        <v>2.368617</v>
      </c>
      <c r="I3200">
        <v>86.974599999999995</v>
      </c>
      <c r="J3200">
        <v>6.1932300000000003E-2</v>
      </c>
      <c r="K3200">
        <v>0.33474759999999998</v>
      </c>
      <c r="L3200">
        <v>0.52369869999999996</v>
      </c>
      <c r="M3200">
        <v>0.71264970000000005</v>
      </c>
      <c r="N3200">
        <v>0.98546489999999998</v>
      </c>
      <c r="O3200">
        <v>12331</v>
      </c>
      <c r="P3200" t="s">
        <v>60</v>
      </c>
      <c r="Q3200" t="s">
        <v>58</v>
      </c>
    </row>
    <row r="3201" spans="1:17" x14ac:dyDescent="0.25">
      <c r="A3201" t="s">
        <v>29</v>
      </c>
      <c r="B3201" t="s">
        <v>36</v>
      </c>
      <c r="C3201" t="s">
        <v>48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1.5773200000000001</v>
      </c>
      <c r="H3201">
        <v>2.025058</v>
      </c>
      <c r="I3201">
        <v>86.974599999999995</v>
      </c>
      <c r="J3201">
        <v>5.2949299999999998E-2</v>
      </c>
      <c r="K3201">
        <v>0.2861938</v>
      </c>
      <c r="L3201">
        <v>0.44773819999999998</v>
      </c>
      <c r="M3201">
        <v>0.60928260000000001</v>
      </c>
      <c r="N3201">
        <v>0.84252700000000003</v>
      </c>
      <c r="O3201">
        <v>12331</v>
      </c>
      <c r="P3201" t="s">
        <v>60</v>
      </c>
      <c r="Q3201" t="s">
        <v>58</v>
      </c>
    </row>
    <row r="3202" spans="1:17" x14ac:dyDescent="0.25">
      <c r="A3202" t="s">
        <v>43</v>
      </c>
      <c r="B3202" t="s">
        <v>36</v>
      </c>
      <c r="C3202" t="s">
        <v>48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22.749690000000001</v>
      </c>
      <c r="H3202">
        <v>29.207409999999999</v>
      </c>
      <c r="I3202">
        <v>86.974599999999995</v>
      </c>
      <c r="J3202">
        <v>0.76368709999999995</v>
      </c>
      <c r="K3202">
        <v>4.1277730000000004</v>
      </c>
      <c r="L3202">
        <v>6.4577280000000004</v>
      </c>
      <c r="M3202">
        <v>8.7876829999999995</v>
      </c>
      <c r="N3202">
        <v>12.151770000000001</v>
      </c>
      <c r="O3202">
        <v>12331</v>
      </c>
      <c r="P3202" t="s">
        <v>60</v>
      </c>
      <c r="Q3202" t="s">
        <v>58</v>
      </c>
    </row>
    <row r="3203" spans="1:17" x14ac:dyDescent="0.25">
      <c r="A3203" t="s">
        <v>30</v>
      </c>
      <c r="B3203" t="s">
        <v>36</v>
      </c>
      <c r="C3203" t="s">
        <v>48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0.36117660000000001</v>
      </c>
      <c r="H3203">
        <v>0.4832071</v>
      </c>
      <c r="I3203">
        <v>86.571799999999996</v>
      </c>
      <c r="J3203">
        <v>3.5544199999999998E-2</v>
      </c>
      <c r="K3203">
        <v>8.6640999999999996E-2</v>
      </c>
      <c r="L3203">
        <v>0.1220304</v>
      </c>
      <c r="M3203">
        <v>0.1574199</v>
      </c>
      <c r="N3203">
        <v>0.2085167</v>
      </c>
      <c r="O3203">
        <v>23026</v>
      </c>
      <c r="P3203" t="s">
        <v>60</v>
      </c>
      <c r="Q3203" t="s">
        <v>58</v>
      </c>
    </row>
    <row r="3204" spans="1:17" x14ac:dyDescent="0.25">
      <c r="A3204" t="s">
        <v>28</v>
      </c>
      <c r="B3204" t="s">
        <v>36</v>
      </c>
      <c r="C3204" t="s">
        <v>48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1.545777</v>
      </c>
      <c r="H3204">
        <v>2.068047</v>
      </c>
      <c r="I3204">
        <v>86.571799999999996</v>
      </c>
      <c r="J3204">
        <v>0.15212319999999999</v>
      </c>
      <c r="K3204">
        <v>0.370809</v>
      </c>
      <c r="L3204">
        <v>0.52227020000000002</v>
      </c>
      <c r="M3204">
        <v>0.67373130000000003</v>
      </c>
      <c r="N3204">
        <v>0.89241709999999996</v>
      </c>
      <c r="O3204">
        <v>23026</v>
      </c>
      <c r="P3204" t="s">
        <v>60</v>
      </c>
      <c r="Q3204" t="s">
        <v>58</v>
      </c>
    </row>
    <row r="3205" spans="1:17" x14ac:dyDescent="0.25">
      <c r="A3205" t="s">
        <v>29</v>
      </c>
      <c r="B3205" t="s">
        <v>36</v>
      </c>
      <c r="C3205" t="s">
        <v>48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1.2882960000000001</v>
      </c>
      <c r="H3205">
        <v>1.7235720000000001</v>
      </c>
      <c r="I3205">
        <v>86.571799999999996</v>
      </c>
      <c r="J3205">
        <v>0.12678400000000001</v>
      </c>
      <c r="K3205">
        <v>0.30904330000000002</v>
      </c>
      <c r="L3205">
        <v>0.43527559999999998</v>
      </c>
      <c r="M3205">
        <v>0.5615078</v>
      </c>
      <c r="N3205">
        <v>0.74376699999999996</v>
      </c>
      <c r="O3205">
        <v>23026</v>
      </c>
      <c r="P3205" t="s">
        <v>60</v>
      </c>
      <c r="Q3205" t="s">
        <v>58</v>
      </c>
    </row>
    <row r="3206" spans="1:17" x14ac:dyDescent="0.25">
      <c r="A3206" t="s">
        <v>43</v>
      </c>
      <c r="B3206" t="s">
        <v>36</v>
      </c>
      <c r="C3206" t="s">
        <v>48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35.593060000000001</v>
      </c>
      <c r="H3206">
        <v>47.618850000000002</v>
      </c>
      <c r="I3206">
        <v>86.571799999999996</v>
      </c>
      <c r="J3206">
        <v>3.5027889999999999</v>
      </c>
      <c r="K3206">
        <v>8.5382490000000004</v>
      </c>
      <c r="L3206">
        <v>12.025790000000001</v>
      </c>
      <c r="M3206">
        <v>15.513339999999999</v>
      </c>
      <c r="N3206">
        <v>20.5488</v>
      </c>
      <c r="O3206">
        <v>23026</v>
      </c>
      <c r="P3206" t="s">
        <v>60</v>
      </c>
      <c r="Q3206" t="s">
        <v>58</v>
      </c>
    </row>
    <row r="3207" spans="1:17" x14ac:dyDescent="0.25">
      <c r="A3207" t="s">
        <v>30</v>
      </c>
      <c r="B3207" t="s">
        <v>36</v>
      </c>
      <c r="C3207" t="s">
        <v>37</v>
      </c>
      <c r="D3207" t="s">
        <v>59</v>
      </c>
      <c r="E3207">
        <v>15</v>
      </c>
      <c r="F3207" t="str">
        <f t="shared" si="50"/>
        <v>Average Per Ton1-in-2August Typical Event Day100% Cycling15</v>
      </c>
      <c r="G3207">
        <v>0.24120449999999999</v>
      </c>
      <c r="H3207">
        <v>0.32880120000000002</v>
      </c>
      <c r="I3207">
        <v>82.989699999999999</v>
      </c>
      <c r="J3207">
        <v>2.75731E-2</v>
      </c>
      <c r="K3207">
        <v>6.3035499999999994E-2</v>
      </c>
      <c r="L3207">
        <v>8.75967E-2</v>
      </c>
      <c r="M3207">
        <v>0.1121579</v>
      </c>
      <c r="N3207">
        <v>0.14762030000000001</v>
      </c>
      <c r="O3207">
        <v>10695</v>
      </c>
      <c r="P3207" t="s">
        <v>60</v>
      </c>
      <c r="Q3207" t="s">
        <v>58</v>
      </c>
    </row>
    <row r="3208" spans="1:17" x14ac:dyDescent="0.25">
      <c r="A3208" t="s">
        <v>28</v>
      </c>
      <c r="B3208" t="s">
        <v>36</v>
      </c>
      <c r="C3208" t="s">
        <v>37</v>
      </c>
      <c r="D3208" t="s">
        <v>59</v>
      </c>
      <c r="E3208">
        <v>15</v>
      </c>
      <c r="F3208" t="str">
        <f t="shared" si="50"/>
        <v>Average Per Premise1-in-2August Typical Event Day100% Cycling15</v>
      </c>
      <c r="G3208">
        <v>1.080991</v>
      </c>
      <c r="H3208">
        <v>1.4735670000000001</v>
      </c>
      <c r="I3208">
        <v>82.989699999999999</v>
      </c>
      <c r="J3208">
        <v>0.1235726</v>
      </c>
      <c r="K3208">
        <v>0.28250229999999998</v>
      </c>
      <c r="L3208">
        <v>0.3925766</v>
      </c>
      <c r="M3208">
        <v>0.50265079999999995</v>
      </c>
      <c r="N3208">
        <v>0.66158050000000002</v>
      </c>
      <c r="O3208">
        <v>10695</v>
      </c>
      <c r="P3208" t="s">
        <v>60</v>
      </c>
      <c r="Q3208" t="s">
        <v>58</v>
      </c>
    </row>
    <row r="3209" spans="1:17" x14ac:dyDescent="0.25">
      <c r="A3209" t="s">
        <v>29</v>
      </c>
      <c r="B3209" t="s">
        <v>36</v>
      </c>
      <c r="C3209" t="s">
        <v>37</v>
      </c>
      <c r="D3209" t="s">
        <v>59</v>
      </c>
      <c r="E3209">
        <v>15</v>
      </c>
      <c r="F3209" t="str">
        <f t="shared" si="50"/>
        <v>Average Per Device1-in-2August Typical Event Day100% Cycling15</v>
      </c>
      <c r="G3209">
        <v>0.87551659999999998</v>
      </c>
      <c r="H3209">
        <v>1.1934720000000001</v>
      </c>
      <c r="I3209">
        <v>82.989699999999999</v>
      </c>
      <c r="J3209">
        <v>0.1000839</v>
      </c>
      <c r="K3209">
        <v>0.22880439999999999</v>
      </c>
      <c r="L3209">
        <v>0.31795580000000001</v>
      </c>
      <c r="M3209">
        <v>0.4071072</v>
      </c>
      <c r="N3209">
        <v>0.53582759999999996</v>
      </c>
      <c r="O3209">
        <v>10695</v>
      </c>
      <c r="P3209" t="s">
        <v>60</v>
      </c>
      <c r="Q3209" t="s">
        <v>58</v>
      </c>
    </row>
    <row r="3210" spans="1:17" x14ac:dyDescent="0.25">
      <c r="A3210" t="s">
        <v>43</v>
      </c>
      <c r="B3210" t="s">
        <v>36</v>
      </c>
      <c r="C3210" t="s">
        <v>37</v>
      </c>
      <c r="D3210" t="s">
        <v>59</v>
      </c>
      <c r="E3210">
        <v>15</v>
      </c>
      <c r="F3210" t="str">
        <f t="shared" si="50"/>
        <v>Aggregate1-in-2August Typical Event Day100% Cycling15</v>
      </c>
      <c r="G3210">
        <v>11.561199999999999</v>
      </c>
      <c r="H3210">
        <v>15.7598</v>
      </c>
      <c r="I3210">
        <v>82.989699999999999</v>
      </c>
      <c r="J3210">
        <v>1.3216079999999999</v>
      </c>
      <c r="K3210">
        <v>3.0213619999999999</v>
      </c>
      <c r="L3210">
        <v>4.1986059999999998</v>
      </c>
      <c r="M3210">
        <v>5.3758499999999998</v>
      </c>
      <c r="N3210">
        <v>7.0756040000000002</v>
      </c>
      <c r="O3210">
        <v>10695</v>
      </c>
      <c r="P3210" t="s">
        <v>60</v>
      </c>
      <c r="Q3210" t="s">
        <v>58</v>
      </c>
    </row>
    <row r="3211" spans="1:17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0.40864630000000002</v>
      </c>
      <c r="H3211">
        <v>0.51131700000000002</v>
      </c>
      <c r="I3211">
        <v>83.721000000000004</v>
      </c>
      <c r="J3211">
        <v>-1.40261E-2</v>
      </c>
      <c r="K3211">
        <v>5.4919299999999997E-2</v>
      </c>
      <c r="L3211">
        <v>0.1026706</v>
      </c>
      <c r="M3211">
        <v>0.150422</v>
      </c>
      <c r="N3211">
        <v>0.21936729999999999</v>
      </c>
      <c r="O3211">
        <v>12331</v>
      </c>
      <c r="P3211" t="s">
        <v>60</v>
      </c>
      <c r="Q3211" t="s">
        <v>58</v>
      </c>
    </row>
    <row r="3212" spans="1:17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1.6774150000000001</v>
      </c>
      <c r="H3212">
        <v>2.098859</v>
      </c>
      <c r="I3212">
        <v>83.721000000000004</v>
      </c>
      <c r="J3212">
        <v>-5.7574500000000001E-2</v>
      </c>
      <c r="K3212">
        <v>0.2254331</v>
      </c>
      <c r="L3212">
        <v>0.42144330000000002</v>
      </c>
      <c r="M3212">
        <v>0.61745349999999999</v>
      </c>
      <c r="N3212">
        <v>0.90046110000000001</v>
      </c>
      <c r="O3212">
        <v>12331</v>
      </c>
      <c r="P3212" t="s">
        <v>60</v>
      </c>
      <c r="Q3212" t="s">
        <v>58</v>
      </c>
    </row>
    <row r="3213" spans="1:17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1.434113</v>
      </c>
      <c r="H3213">
        <v>1.794427</v>
      </c>
      <c r="I3213">
        <v>83.721000000000004</v>
      </c>
      <c r="J3213">
        <v>-4.9223599999999999E-2</v>
      </c>
      <c r="K3213">
        <v>0.19273489999999999</v>
      </c>
      <c r="L3213">
        <v>0.36031459999999998</v>
      </c>
      <c r="M3213">
        <v>0.52789419999999998</v>
      </c>
      <c r="N3213">
        <v>0.76985269999999995</v>
      </c>
      <c r="O3213">
        <v>12331</v>
      </c>
      <c r="P3213" t="s">
        <v>60</v>
      </c>
      <c r="Q3213" t="s">
        <v>58</v>
      </c>
    </row>
    <row r="3214" spans="1:17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20.68421</v>
      </c>
      <c r="H3214">
        <v>25.881029999999999</v>
      </c>
      <c r="I3214">
        <v>83.721000000000004</v>
      </c>
      <c r="J3214">
        <v>-0.70995129999999995</v>
      </c>
      <c r="K3214">
        <v>2.7798150000000001</v>
      </c>
      <c r="L3214">
        <v>5.1968170000000002</v>
      </c>
      <c r="M3214">
        <v>7.6138190000000003</v>
      </c>
      <c r="N3214">
        <v>11.103590000000001</v>
      </c>
      <c r="O3214">
        <v>12331</v>
      </c>
      <c r="P3214" t="s">
        <v>60</v>
      </c>
      <c r="Q3214" t="s">
        <v>58</v>
      </c>
    </row>
    <row r="3215" spans="1:17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0.33086959999999999</v>
      </c>
      <c r="H3215">
        <v>0.42653839999999998</v>
      </c>
      <c r="I3215">
        <v>83.381299999999996</v>
      </c>
      <c r="J3215">
        <v>5.2966999999999997E-3</v>
      </c>
      <c r="K3215">
        <v>5.86893E-2</v>
      </c>
      <c r="L3215">
        <v>9.5668799999999998E-2</v>
      </c>
      <c r="M3215">
        <v>0.1326483</v>
      </c>
      <c r="N3215">
        <v>0.18604080000000001</v>
      </c>
      <c r="O3215">
        <v>23026</v>
      </c>
      <c r="P3215" t="s">
        <v>60</v>
      </c>
      <c r="Q3215" t="s">
        <v>58</v>
      </c>
    </row>
    <row r="3216" spans="1:17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1.4160680000000001</v>
      </c>
      <c r="H3216">
        <v>1.8255140000000001</v>
      </c>
      <c r="I3216">
        <v>83.381299999999996</v>
      </c>
      <c r="J3216">
        <v>2.2669100000000001E-2</v>
      </c>
      <c r="K3216">
        <v>0.25118040000000003</v>
      </c>
      <c r="L3216">
        <v>0.4094467</v>
      </c>
      <c r="M3216">
        <v>0.56771289999999996</v>
      </c>
      <c r="N3216">
        <v>0.7962243</v>
      </c>
      <c r="O3216">
        <v>23026</v>
      </c>
      <c r="P3216" t="s">
        <v>60</v>
      </c>
      <c r="Q3216" t="s">
        <v>58</v>
      </c>
    </row>
    <row r="3217" spans="1:17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1.180193</v>
      </c>
      <c r="H3217">
        <v>1.5214380000000001</v>
      </c>
      <c r="I3217">
        <v>83.381299999999996</v>
      </c>
      <c r="J3217">
        <v>1.8893099999999999E-2</v>
      </c>
      <c r="K3217">
        <v>0.20934130000000001</v>
      </c>
      <c r="L3217">
        <v>0.34124510000000002</v>
      </c>
      <c r="M3217">
        <v>0.47314889999999998</v>
      </c>
      <c r="N3217">
        <v>0.66359710000000005</v>
      </c>
      <c r="O3217">
        <v>23026</v>
      </c>
      <c r="P3217" t="s">
        <v>60</v>
      </c>
      <c r="Q3217" t="s">
        <v>58</v>
      </c>
    </row>
    <row r="3218" spans="1:17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32.606369999999998</v>
      </c>
      <c r="H3218">
        <v>42.034289999999999</v>
      </c>
      <c r="I3218">
        <v>83.381299999999996</v>
      </c>
      <c r="J3218">
        <v>0.52197819999999995</v>
      </c>
      <c r="K3218">
        <v>5.7836800000000004</v>
      </c>
      <c r="L3218">
        <v>9.4279189999999993</v>
      </c>
      <c r="M3218">
        <v>13.07216</v>
      </c>
      <c r="N3218">
        <v>18.333860000000001</v>
      </c>
      <c r="O3218">
        <v>23026</v>
      </c>
      <c r="P3218" t="s">
        <v>60</v>
      </c>
      <c r="Q3218" t="s">
        <v>58</v>
      </c>
    </row>
    <row r="3219" spans="1:17" x14ac:dyDescent="0.25">
      <c r="A3219" t="s">
        <v>30</v>
      </c>
      <c r="B3219" t="s">
        <v>36</v>
      </c>
      <c r="C3219" t="s">
        <v>49</v>
      </c>
      <c r="D3219" t="s">
        <v>59</v>
      </c>
      <c r="E3219">
        <v>15</v>
      </c>
      <c r="F3219" t="str">
        <f t="shared" si="50"/>
        <v>Average Per Ton1-in-2July Monthly System Peak Day100% Cycling15</v>
      </c>
      <c r="G3219">
        <v>0.22931399999999999</v>
      </c>
      <c r="H3219">
        <v>0.29859829999999998</v>
      </c>
      <c r="I3219">
        <v>79.458399999999997</v>
      </c>
      <c r="J3219">
        <v>5.7857999999999998E-3</v>
      </c>
      <c r="K3219">
        <v>4.3301199999999998E-2</v>
      </c>
      <c r="L3219">
        <v>6.9284299999999993E-2</v>
      </c>
      <c r="M3219">
        <v>9.5267299999999999E-2</v>
      </c>
      <c r="N3219">
        <v>0.1327827</v>
      </c>
      <c r="O3219">
        <v>10695</v>
      </c>
      <c r="P3219" t="s">
        <v>60</v>
      </c>
      <c r="Q3219" t="s">
        <v>58</v>
      </c>
    </row>
    <row r="3220" spans="1:17" x14ac:dyDescent="0.25">
      <c r="A3220" t="s">
        <v>28</v>
      </c>
      <c r="B3220" t="s">
        <v>36</v>
      </c>
      <c r="C3220" t="s">
        <v>49</v>
      </c>
      <c r="D3220" t="s">
        <v>59</v>
      </c>
      <c r="E3220">
        <v>15</v>
      </c>
      <c r="F3220" t="str">
        <f t="shared" si="50"/>
        <v>Average Per Premise1-in-2July Monthly System Peak Day100% Cycling15</v>
      </c>
      <c r="G3220">
        <v>1.0277019999999999</v>
      </c>
      <c r="H3220">
        <v>1.338209</v>
      </c>
      <c r="I3220">
        <v>79.458399999999997</v>
      </c>
      <c r="J3220">
        <v>2.5930100000000001E-2</v>
      </c>
      <c r="K3220">
        <v>0.19406039999999999</v>
      </c>
      <c r="L3220">
        <v>0.31050689999999997</v>
      </c>
      <c r="M3220">
        <v>0.42695349999999999</v>
      </c>
      <c r="N3220">
        <v>0.59508380000000005</v>
      </c>
      <c r="O3220">
        <v>10695</v>
      </c>
      <c r="P3220" t="s">
        <v>60</v>
      </c>
      <c r="Q3220" t="s">
        <v>58</v>
      </c>
    </row>
    <row r="3221" spans="1:17" x14ac:dyDescent="0.25">
      <c r="A3221" t="s">
        <v>29</v>
      </c>
      <c r="B3221" t="s">
        <v>36</v>
      </c>
      <c r="C3221" t="s">
        <v>49</v>
      </c>
      <c r="D3221" t="s">
        <v>59</v>
      </c>
      <c r="E3221">
        <v>15</v>
      </c>
      <c r="F3221" t="str">
        <f t="shared" si="50"/>
        <v>Average Per Device1-in-2July Monthly System Peak Day100% Cycling15</v>
      </c>
      <c r="G3221">
        <v>0.83235689999999996</v>
      </c>
      <c r="H3221">
        <v>1.0838429999999999</v>
      </c>
      <c r="I3221">
        <v>79.458399999999997</v>
      </c>
      <c r="J3221">
        <v>2.1001300000000001E-2</v>
      </c>
      <c r="K3221">
        <v>0.15717349999999999</v>
      </c>
      <c r="L3221">
        <v>0.25148589999999998</v>
      </c>
      <c r="M3221">
        <v>0.34579840000000001</v>
      </c>
      <c r="N3221">
        <v>0.48197050000000002</v>
      </c>
      <c r="O3221">
        <v>10695</v>
      </c>
      <c r="P3221" t="s">
        <v>60</v>
      </c>
      <c r="Q3221" t="s">
        <v>58</v>
      </c>
    </row>
    <row r="3222" spans="1:17" x14ac:dyDescent="0.25">
      <c r="A3222" t="s">
        <v>43</v>
      </c>
      <c r="B3222" t="s">
        <v>36</v>
      </c>
      <c r="C3222" t="s">
        <v>49</v>
      </c>
      <c r="D3222" t="s">
        <v>59</v>
      </c>
      <c r="E3222">
        <v>15</v>
      </c>
      <c r="F3222" t="str">
        <f t="shared" si="50"/>
        <v>Aggregate1-in-2July Monthly System Peak Day100% Cycling15</v>
      </c>
      <c r="G3222">
        <v>10.99127</v>
      </c>
      <c r="H3222">
        <v>14.312139999999999</v>
      </c>
      <c r="I3222">
        <v>79.458399999999997</v>
      </c>
      <c r="J3222">
        <v>0.27732210000000002</v>
      </c>
      <c r="K3222">
        <v>2.0754760000000001</v>
      </c>
      <c r="L3222">
        <v>3.320872</v>
      </c>
      <c r="M3222">
        <v>4.5662669999999999</v>
      </c>
      <c r="N3222">
        <v>6.3644210000000001</v>
      </c>
      <c r="O3222">
        <v>10695</v>
      </c>
      <c r="P3222" t="s">
        <v>60</v>
      </c>
      <c r="Q3222" t="s">
        <v>58</v>
      </c>
    </row>
    <row r="3223" spans="1:17" x14ac:dyDescent="0.25">
      <c r="A3223" t="s">
        <v>30</v>
      </c>
      <c r="B3223" t="s">
        <v>36</v>
      </c>
      <c r="C3223" t="s">
        <v>49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0.3809285</v>
      </c>
      <c r="H3223">
        <v>0.46667819999999999</v>
      </c>
      <c r="I3223">
        <v>79.612300000000005</v>
      </c>
      <c r="J3223">
        <v>-3.59574E-2</v>
      </c>
      <c r="K3223">
        <v>3.5948099999999997E-2</v>
      </c>
      <c r="L3223">
        <v>8.5749699999999998E-2</v>
      </c>
      <c r="M3223">
        <v>0.13555130000000001</v>
      </c>
      <c r="N3223">
        <v>0.2074568</v>
      </c>
      <c r="O3223">
        <v>12331</v>
      </c>
      <c r="P3223" t="s">
        <v>60</v>
      </c>
      <c r="Q3223" t="s">
        <v>58</v>
      </c>
    </row>
    <row r="3224" spans="1:17" x14ac:dyDescent="0.25">
      <c r="A3224" t="s">
        <v>28</v>
      </c>
      <c r="B3224" t="s">
        <v>36</v>
      </c>
      <c r="C3224" t="s">
        <v>49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1.563639</v>
      </c>
      <c r="H3224">
        <v>1.9156249999999999</v>
      </c>
      <c r="I3224">
        <v>79.612300000000005</v>
      </c>
      <c r="J3224">
        <v>-0.14759839999999999</v>
      </c>
      <c r="K3224">
        <v>0.1475602</v>
      </c>
      <c r="L3224">
        <v>0.35198610000000002</v>
      </c>
      <c r="M3224">
        <v>0.55641209999999997</v>
      </c>
      <c r="N3224">
        <v>0.85157070000000001</v>
      </c>
      <c r="O3224">
        <v>12331</v>
      </c>
      <c r="P3224" t="s">
        <v>60</v>
      </c>
      <c r="Q3224" t="s">
        <v>58</v>
      </c>
    </row>
    <row r="3225" spans="1:17" x14ac:dyDescent="0.25">
      <c r="A3225" t="s">
        <v>29</v>
      </c>
      <c r="B3225" t="s">
        <v>36</v>
      </c>
      <c r="C3225" t="s">
        <v>49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1.3368390000000001</v>
      </c>
      <c r="H3225">
        <v>1.6377710000000001</v>
      </c>
      <c r="I3225">
        <v>79.612300000000005</v>
      </c>
      <c r="J3225">
        <v>-0.12618979999999999</v>
      </c>
      <c r="K3225">
        <v>0.1261572</v>
      </c>
      <c r="L3225">
        <v>0.30093189999999997</v>
      </c>
      <c r="M3225">
        <v>0.47570659999999998</v>
      </c>
      <c r="N3225">
        <v>0.72805359999999997</v>
      </c>
      <c r="O3225">
        <v>12331</v>
      </c>
      <c r="P3225" t="s">
        <v>60</v>
      </c>
      <c r="Q3225" t="s">
        <v>58</v>
      </c>
    </row>
    <row r="3226" spans="1:17" x14ac:dyDescent="0.25">
      <c r="A3226" t="s">
        <v>43</v>
      </c>
      <c r="B3226" t="s">
        <v>36</v>
      </c>
      <c r="C3226" t="s">
        <v>49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19.281230000000001</v>
      </c>
      <c r="H3226">
        <v>23.621569999999998</v>
      </c>
      <c r="I3226">
        <v>79.612300000000005</v>
      </c>
      <c r="J3226">
        <v>-1.8200350000000001</v>
      </c>
      <c r="K3226">
        <v>1.8195650000000001</v>
      </c>
      <c r="L3226">
        <v>4.3403409999999996</v>
      </c>
      <c r="M3226">
        <v>6.8611170000000001</v>
      </c>
      <c r="N3226">
        <v>10.500719999999999</v>
      </c>
      <c r="O3226">
        <v>12331</v>
      </c>
      <c r="P3226" t="s">
        <v>60</v>
      </c>
      <c r="Q3226" t="s">
        <v>58</v>
      </c>
    </row>
    <row r="3227" spans="1:17" x14ac:dyDescent="0.25">
      <c r="A3227" t="s">
        <v>30</v>
      </c>
      <c r="B3227" t="s">
        <v>36</v>
      </c>
      <c r="C3227" t="s">
        <v>49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0.31050359999999999</v>
      </c>
      <c r="H3227">
        <v>0.38860509999999998</v>
      </c>
      <c r="I3227">
        <v>79.540800000000004</v>
      </c>
      <c r="J3227">
        <v>-1.6567700000000001E-2</v>
      </c>
      <c r="K3227">
        <v>3.9363599999999999E-2</v>
      </c>
      <c r="L3227">
        <v>7.8101500000000004E-2</v>
      </c>
      <c r="M3227">
        <v>0.1168394</v>
      </c>
      <c r="N3227">
        <v>0.1727707</v>
      </c>
      <c r="O3227">
        <v>23026</v>
      </c>
      <c r="P3227" t="s">
        <v>60</v>
      </c>
      <c r="Q3227" t="s">
        <v>58</v>
      </c>
    </row>
    <row r="3228" spans="1:17" x14ac:dyDescent="0.25">
      <c r="A3228" t="s">
        <v>28</v>
      </c>
      <c r="B3228" t="s">
        <v>36</v>
      </c>
      <c r="C3228" t="s">
        <v>49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1.3289040000000001</v>
      </c>
      <c r="H3228">
        <v>1.6631659999999999</v>
      </c>
      <c r="I3228">
        <v>79.540800000000004</v>
      </c>
      <c r="J3228">
        <v>-7.0906899999999995E-2</v>
      </c>
      <c r="K3228">
        <v>0.16846990000000001</v>
      </c>
      <c r="L3228">
        <v>0.33426159999999999</v>
      </c>
      <c r="M3228">
        <v>0.50005330000000003</v>
      </c>
      <c r="N3228">
        <v>0.73943020000000004</v>
      </c>
      <c r="O3228">
        <v>23026</v>
      </c>
      <c r="P3228" t="s">
        <v>60</v>
      </c>
      <c r="Q3228" t="s">
        <v>58</v>
      </c>
    </row>
    <row r="3229" spans="1:17" x14ac:dyDescent="0.25">
      <c r="A3229" t="s">
        <v>29</v>
      </c>
      <c r="B3229" t="s">
        <v>36</v>
      </c>
      <c r="C3229" t="s">
        <v>49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1.1075489999999999</v>
      </c>
      <c r="H3229">
        <v>1.3861319999999999</v>
      </c>
      <c r="I3229">
        <v>79.540800000000004</v>
      </c>
      <c r="J3229">
        <v>-5.90959E-2</v>
      </c>
      <c r="K3229">
        <v>0.1404079</v>
      </c>
      <c r="L3229">
        <v>0.27858359999999999</v>
      </c>
      <c r="M3229">
        <v>0.4167594</v>
      </c>
      <c r="N3229">
        <v>0.61626320000000001</v>
      </c>
      <c r="O3229">
        <v>23026</v>
      </c>
      <c r="P3229" t="s">
        <v>60</v>
      </c>
      <c r="Q3229" t="s">
        <v>58</v>
      </c>
    </row>
    <row r="3230" spans="1:17" x14ac:dyDescent="0.25">
      <c r="A3230" t="s">
        <v>43</v>
      </c>
      <c r="B3230" t="s">
        <v>36</v>
      </c>
      <c r="C3230" t="s">
        <v>49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30.599350000000001</v>
      </c>
      <c r="H3230">
        <v>38.296059999999997</v>
      </c>
      <c r="I3230">
        <v>79.540800000000004</v>
      </c>
      <c r="J3230">
        <v>-1.632703</v>
      </c>
      <c r="K3230">
        <v>3.8791890000000002</v>
      </c>
      <c r="L3230">
        <v>7.6967080000000001</v>
      </c>
      <c r="M3230">
        <v>11.51423</v>
      </c>
      <c r="N3230">
        <v>17.026119999999999</v>
      </c>
      <c r="O3230">
        <v>23026</v>
      </c>
      <c r="P3230" t="s">
        <v>60</v>
      </c>
      <c r="Q3230" t="s">
        <v>58</v>
      </c>
    </row>
    <row r="3231" spans="1:17" x14ac:dyDescent="0.25">
      <c r="A3231" t="s">
        <v>30</v>
      </c>
      <c r="B3231" t="s">
        <v>36</v>
      </c>
      <c r="C3231" t="s">
        <v>50</v>
      </c>
      <c r="D3231" t="s">
        <v>59</v>
      </c>
      <c r="E3231">
        <v>15</v>
      </c>
      <c r="F3231" t="str">
        <f t="shared" si="50"/>
        <v>Average Per Ton1-in-2June Monthly System Peak Day100% Cycling15</v>
      </c>
      <c r="G3231">
        <v>0.21235709999999999</v>
      </c>
      <c r="H3231">
        <v>0.25552599999999998</v>
      </c>
      <c r="I3231">
        <v>76.3797</v>
      </c>
      <c r="J3231">
        <v>-2.65776E-2</v>
      </c>
      <c r="K3231">
        <v>1.46292E-2</v>
      </c>
      <c r="L3231">
        <v>4.3168999999999999E-2</v>
      </c>
      <c r="M3231">
        <v>7.17087E-2</v>
      </c>
      <c r="N3231">
        <v>0.1129156</v>
      </c>
      <c r="O3231">
        <v>10695</v>
      </c>
      <c r="P3231" t="s">
        <v>60</v>
      </c>
      <c r="Q3231" t="s">
        <v>58</v>
      </c>
    </row>
    <row r="3232" spans="1:17" x14ac:dyDescent="0.25">
      <c r="A3232" t="s">
        <v>28</v>
      </c>
      <c r="B3232" t="s">
        <v>36</v>
      </c>
      <c r="C3232" t="s">
        <v>50</v>
      </c>
      <c r="D3232" t="s">
        <v>59</v>
      </c>
      <c r="E3232">
        <v>15</v>
      </c>
      <c r="F3232" t="str">
        <f t="shared" si="50"/>
        <v>Average Per Premise1-in-2June Monthly System Peak Day100% Cycling15</v>
      </c>
      <c r="G3232">
        <v>0.95170710000000003</v>
      </c>
      <c r="H3232">
        <v>1.1451750000000001</v>
      </c>
      <c r="I3232">
        <v>76.3797</v>
      </c>
      <c r="J3232">
        <v>-0.1191113</v>
      </c>
      <c r="K3232">
        <v>6.5562899999999993E-2</v>
      </c>
      <c r="L3232">
        <v>0.19346759999999999</v>
      </c>
      <c r="M3232">
        <v>0.3213724</v>
      </c>
      <c r="N3232">
        <v>0.50604660000000001</v>
      </c>
      <c r="O3232">
        <v>10695</v>
      </c>
      <c r="P3232" t="s">
        <v>60</v>
      </c>
      <c r="Q3232" t="s">
        <v>58</v>
      </c>
    </row>
    <row r="3233" spans="1:17" x14ac:dyDescent="0.25">
      <c r="A3233" t="s">
        <v>29</v>
      </c>
      <c r="B3233" t="s">
        <v>36</v>
      </c>
      <c r="C3233" t="s">
        <v>50</v>
      </c>
      <c r="D3233" t="s">
        <v>59</v>
      </c>
      <c r="E3233">
        <v>15</v>
      </c>
      <c r="F3233" t="str">
        <f t="shared" si="50"/>
        <v>Average Per Device1-in-2June Monthly System Peak Day100% Cycling15</v>
      </c>
      <c r="G3233">
        <v>0.77080709999999997</v>
      </c>
      <c r="H3233">
        <v>0.92750049999999995</v>
      </c>
      <c r="I3233">
        <v>76.3797</v>
      </c>
      <c r="J3233">
        <v>-9.6470700000000006E-2</v>
      </c>
      <c r="K3233">
        <v>5.3100700000000001E-2</v>
      </c>
      <c r="L3233">
        <v>0.15669340000000001</v>
      </c>
      <c r="M3233">
        <v>0.26028610000000002</v>
      </c>
      <c r="N3233">
        <v>0.40985749999999999</v>
      </c>
      <c r="O3233">
        <v>10695</v>
      </c>
      <c r="P3233" t="s">
        <v>60</v>
      </c>
      <c r="Q3233" t="s">
        <v>58</v>
      </c>
    </row>
    <row r="3234" spans="1:17" x14ac:dyDescent="0.25">
      <c r="A3234" t="s">
        <v>43</v>
      </c>
      <c r="B3234" t="s">
        <v>36</v>
      </c>
      <c r="C3234" t="s">
        <v>50</v>
      </c>
      <c r="D3234" t="s">
        <v>59</v>
      </c>
      <c r="E3234">
        <v>15</v>
      </c>
      <c r="F3234" t="str">
        <f t="shared" si="50"/>
        <v>Aggregate1-in-2June Monthly System Peak Day100% Cycling15</v>
      </c>
      <c r="G3234">
        <v>10.178509999999999</v>
      </c>
      <c r="H3234">
        <v>12.247640000000001</v>
      </c>
      <c r="I3234">
        <v>76.3797</v>
      </c>
      <c r="J3234">
        <v>-1.273895</v>
      </c>
      <c r="K3234">
        <v>0.70119509999999996</v>
      </c>
      <c r="L3234">
        <v>2.0691359999999999</v>
      </c>
      <c r="M3234">
        <v>3.4370780000000001</v>
      </c>
      <c r="N3234">
        <v>5.4121680000000003</v>
      </c>
      <c r="O3234">
        <v>10695</v>
      </c>
      <c r="P3234" t="s">
        <v>60</v>
      </c>
      <c r="Q3234" t="s">
        <v>58</v>
      </c>
    </row>
    <row r="3235" spans="1:17" x14ac:dyDescent="0.25">
      <c r="A3235" t="s">
        <v>30</v>
      </c>
      <c r="B3235" t="s">
        <v>36</v>
      </c>
      <c r="C3235" t="s">
        <v>50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0.34381689999999998</v>
      </c>
      <c r="H3235">
        <v>0.40691110000000003</v>
      </c>
      <c r="I3235">
        <v>76.971100000000007</v>
      </c>
      <c r="J3235">
        <v>-6.7658399999999994E-2</v>
      </c>
      <c r="K3235">
        <v>9.5913000000000005E-3</v>
      </c>
      <c r="L3235">
        <v>6.3094200000000003E-2</v>
      </c>
      <c r="M3235">
        <v>0.1165971</v>
      </c>
      <c r="N3235">
        <v>0.19384680000000001</v>
      </c>
      <c r="O3235">
        <v>12331</v>
      </c>
      <c r="P3235" t="s">
        <v>60</v>
      </c>
      <c r="Q3235" t="s">
        <v>58</v>
      </c>
    </row>
    <row r="3236" spans="1:17" x14ac:dyDescent="0.25">
      <c r="A3236" t="s">
        <v>28</v>
      </c>
      <c r="B3236" t="s">
        <v>36</v>
      </c>
      <c r="C3236" t="s">
        <v>50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1.411303</v>
      </c>
      <c r="H3236">
        <v>1.6702920000000001</v>
      </c>
      <c r="I3236">
        <v>76.971100000000007</v>
      </c>
      <c r="J3236">
        <v>-0.2777249</v>
      </c>
      <c r="K3236">
        <v>3.93704E-2</v>
      </c>
      <c r="L3236">
        <v>0.25898969999999999</v>
      </c>
      <c r="M3236">
        <v>0.4786089</v>
      </c>
      <c r="N3236">
        <v>0.79570410000000003</v>
      </c>
      <c r="O3236">
        <v>12331</v>
      </c>
      <c r="P3236" t="s">
        <v>60</v>
      </c>
      <c r="Q3236" t="s">
        <v>58</v>
      </c>
    </row>
    <row r="3237" spans="1:17" x14ac:dyDescent="0.25">
      <c r="A3237" t="s">
        <v>29</v>
      </c>
      <c r="B3237" t="s">
        <v>36</v>
      </c>
      <c r="C3237" t="s">
        <v>50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1.206599</v>
      </c>
      <c r="H3237">
        <v>1.428023</v>
      </c>
      <c r="I3237">
        <v>76.971100000000007</v>
      </c>
      <c r="J3237">
        <v>-0.23744190000000001</v>
      </c>
      <c r="K3237">
        <v>3.36599E-2</v>
      </c>
      <c r="L3237">
        <v>0.22142419999999999</v>
      </c>
      <c r="M3237">
        <v>0.40918850000000001</v>
      </c>
      <c r="N3237">
        <v>0.68029030000000001</v>
      </c>
      <c r="O3237">
        <v>12331</v>
      </c>
      <c r="P3237" t="s">
        <v>60</v>
      </c>
      <c r="Q3237" t="s">
        <v>58</v>
      </c>
    </row>
    <row r="3238" spans="1:17" x14ac:dyDescent="0.25">
      <c r="A3238" t="s">
        <v>43</v>
      </c>
      <c r="B3238" t="s">
        <v>36</v>
      </c>
      <c r="C3238" t="s">
        <v>50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17.40277</v>
      </c>
      <c r="H3238">
        <v>20.59638</v>
      </c>
      <c r="I3238">
        <v>76.971100000000007</v>
      </c>
      <c r="J3238">
        <v>-3.4246249999999998</v>
      </c>
      <c r="K3238">
        <v>0.48547659999999998</v>
      </c>
      <c r="L3238">
        <v>3.1936010000000001</v>
      </c>
      <c r="M3238">
        <v>5.901726</v>
      </c>
      <c r="N3238">
        <v>9.8118269999999992</v>
      </c>
      <c r="O3238">
        <v>12331</v>
      </c>
      <c r="P3238" t="s">
        <v>60</v>
      </c>
      <c r="Q3238" t="s">
        <v>58</v>
      </c>
    </row>
    <row r="3239" spans="1:17" x14ac:dyDescent="0.25">
      <c r="A3239" t="s">
        <v>30</v>
      </c>
      <c r="B3239" t="s">
        <v>36</v>
      </c>
      <c r="C3239" t="s">
        <v>50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0.2827538</v>
      </c>
      <c r="H3239">
        <v>0.33659270000000002</v>
      </c>
      <c r="I3239">
        <v>76.696399999999997</v>
      </c>
      <c r="J3239">
        <v>-4.8576399999999999E-2</v>
      </c>
      <c r="K3239">
        <v>1.19314E-2</v>
      </c>
      <c r="L3239">
        <v>5.3838900000000002E-2</v>
      </c>
      <c r="M3239">
        <v>9.5746499999999998E-2</v>
      </c>
      <c r="N3239">
        <v>0.15625420000000001</v>
      </c>
      <c r="O3239">
        <v>23026</v>
      </c>
      <c r="P3239" t="s">
        <v>60</v>
      </c>
      <c r="Q3239" t="s">
        <v>58</v>
      </c>
    </row>
    <row r="3240" spans="1:17" x14ac:dyDescent="0.25">
      <c r="A3240" t="s">
        <v>28</v>
      </c>
      <c r="B3240" t="s">
        <v>36</v>
      </c>
      <c r="C3240" t="s">
        <v>50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1.21014</v>
      </c>
      <c r="H3240">
        <v>1.4405619999999999</v>
      </c>
      <c r="I3240">
        <v>76.696399999999997</v>
      </c>
      <c r="J3240">
        <v>-0.207899</v>
      </c>
      <c r="K3240">
        <v>5.1064499999999999E-2</v>
      </c>
      <c r="L3240">
        <v>0.23042180000000001</v>
      </c>
      <c r="M3240">
        <v>0.40977910000000001</v>
      </c>
      <c r="N3240">
        <v>0.66874250000000002</v>
      </c>
      <c r="O3240">
        <v>23026</v>
      </c>
      <c r="P3240" t="s">
        <v>60</v>
      </c>
      <c r="Q3240" t="s">
        <v>58</v>
      </c>
    </row>
    <row r="3241" spans="1:17" x14ac:dyDescent="0.25">
      <c r="A3241" t="s">
        <v>29</v>
      </c>
      <c r="B3241" t="s">
        <v>36</v>
      </c>
      <c r="C3241" t="s">
        <v>50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1.008567</v>
      </c>
      <c r="H3241">
        <v>1.200607</v>
      </c>
      <c r="I3241">
        <v>76.696399999999997</v>
      </c>
      <c r="J3241">
        <v>-0.17326920000000001</v>
      </c>
      <c r="K3241">
        <v>4.2558699999999998E-2</v>
      </c>
      <c r="L3241">
        <v>0.1920404</v>
      </c>
      <c r="M3241">
        <v>0.3415221</v>
      </c>
      <c r="N3241">
        <v>0.55735000000000001</v>
      </c>
      <c r="O3241">
        <v>23026</v>
      </c>
      <c r="P3241" t="s">
        <v>60</v>
      </c>
      <c r="Q3241" t="s">
        <v>58</v>
      </c>
    </row>
    <row r="3242" spans="1:17" x14ac:dyDescent="0.25">
      <c r="A3242" t="s">
        <v>43</v>
      </c>
      <c r="B3242" t="s">
        <v>36</v>
      </c>
      <c r="C3242" t="s">
        <v>50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27.86468</v>
      </c>
      <c r="H3242">
        <v>33.170369999999998</v>
      </c>
      <c r="I3242">
        <v>76.696399999999997</v>
      </c>
      <c r="J3242">
        <v>-4.7870819999999998</v>
      </c>
      <c r="K3242">
        <v>1.1758109999999999</v>
      </c>
      <c r="L3242">
        <v>5.3056919999999996</v>
      </c>
      <c r="M3242">
        <v>9.4355740000000008</v>
      </c>
      <c r="N3242">
        <v>15.39847</v>
      </c>
      <c r="O3242">
        <v>23026</v>
      </c>
      <c r="P3242" t="s">
        <v>60</v>
      </c>
      <c r="Q3242" t="s">
        <v>58</v>
      </c>
    </row>
    <row r="3243" spans="1:17" x14ac:dyDescent="0.25">
      <c r="A3243" t="s">
        <v>30</v>
      </c>
      <c r="B3243" t="s">
        <v>36</v>
      </c>
      <c r="C3243" t="s">
        <v>51</v>
      </c>
      <c r="D3243" t="s">
        <v>59</v>
      </c>
      <c r="E3243">
        <v>15</v>
      </c>
      <c r="F3243" t="str">
        <f t="shared" si="50"/>
        <v>Average Per Ton1-in-2May Monthly System Peak Day100% Cycling15</v>
      </c>
      <c r="G3243">
        <v>0.18803159999999999</v>
      </c>
      <c r="H3243">
        <v>0.1937371</v>
      </c>
      <c r="I3243">
        <v>71.470500000000001</v>
      </c>
      <c r="J3243">
        <v>-7.4987999999999999E-2</v>
      </c>
      <c r="K3243">
        <v>-2.73136E-2</v>
      </c>
      <c r="L3243">
        <v>5.7054999999999996E-3</v>
      </c>
      <c r="M3243">
        <v>3.8724599999999998E-2</v>
      </c>
      <c r="N3243">
        <v>8.6399000000000004E-2</v>
      </c>
      <c r="O3243">
        <v>10695</v>
      </c>
      <c r="P3243" t="s">
        <v>60</v>
      </c>
      <c r="Q3243" t="s">
        <v>58</v>
      </c>
    </row>
    <row r="3244" spans="1:17" x14ac:dyDescent="0.25">
      <c r="A3244" t="s">
        <v>28</v>
      </c>
      <c r="B3244" t="s">
        <v>36</v>
      </c>
      <c r="C3244" t="s">
        <v>51</v>
      </c>
      <c r="D3244" t="s">
        <v>59</v>
      </c>
      <c r="E3244">
        <v>15</v>
      </c>
      <c r="F3244" t="str">
        <f t="shared" si="50"/>
        <v>Average Per Premise1-in-2May Monthly System Peak Day100% Cycling15</v>
      </c>
      <c r="G3244">
        <v>0.84268920000000003</v>
      </c>
      <c r="H3244">
        <v>0.86825909999999995</v>
      </c>
      <c r="I3244">
        <v>71.470500000000001</v>
      </c>
      <c r="J3244">
        <v>-0.3360688</v>
      </c>
      <c r="K3244">
        <v>-0.1224097</v>
      </c>
      <c r="L3244">
        <v>2.55699E-2</v>
      </c>
      <c r="M3244">
        <v>0.1735496</v>
      </c>
      <c r="N3244">
        <v>0.38720870000000002</v>
      </c>
      <c r="O3244">
        <v>10695</v>
      </c>
      <c r="P3244" t="s">
        <v>60</v>
      </c>
      <c r="Q3244" t="s">
        <v>58</v>
      </c>
    </row>
    <row r="3245" spans="1:17" x14ac:dyDescent="0.25">
      <c r="A3245" t="s">
        <v>29</v>
      </c>
      <c r="B3245" t="s">
        <v>36</v>
      </c>
      <c r="C3245" t="s">
        <v>51</v>
      </c>
      <c r="D3245" t="s">
        <v>59</v>
      </c>
      <c r="E3245">
        <v>15</v>
      </c>
      <c r="F3245" t="str">
        <f t="shared" si="50"/>
        <v>Average Per Device1-in-2May Monthly System Peak Day100% Cycling15</v>
      </c>
      <c r="G3245">
        <v>0.68251119999999998</v>
      </c>
      <c r="H3245">
        <v>0.70322079999999998</v>
      </c>
      <c r="I3245">
        <v>71.470500000000001</v>
      </c>
      <c r="J3245">
        <v>-0.27218900000000001</v>
      </c>
      <c r="K3245">
        <v>-9.9142099999999997E-2</v>
      </c>
      <c r="L3245">
        <v>2.0709600000000002E-2</v>
      </c>
      <c r="M3245">
        <v>0.1405614</v>
      </c>
      <c r="N3245">
        <v>0.31360830000000001</v>
      </c>
      <c r="O3245">
        <v>10695</v>
      </c>
      <c r="P3245" t="s">
        <v>60</v>
      </c>
      <c r="Q3245" t="s">
        <v>58</v>
      </c>
    </row>
    <row r="3246" spans="1:17" x14ac:dyDescent="0.25">
      <c r="A3246" t="s">
        <v>43</v>
      </c>
      <c r="B3246" t="s">
        <v>36</v>
      </c>
      <c r="C3246" t="s">
        <v>51</v>
      </c>
      <c r="D3246" t="s">
        <v>59</v>
      </c>
      <c r="E3246">
        <v>15</v>
      </c>
      <c r="F3246" t="str">
        <f t="shared" si="50"/>
        <v>Aggregate1-in-2May Monthly System Peak Day100% Cycling15</v>
      </c>
      <c r="G3246">
        <v>9.0125609999999998</v>
      </c>
      <c r="H3246">
        <v>9.2860309999999995</v>
      </c>
      <c r="I3246">
        <v>71.470500000000001</v>
      </c>
      <c r="J3246">
        <v>-3.5942560000000001</v>
      </c>
      <c r="K3246">
        <v>-1.309172</v>
      </c>
      <c r="L3246">
        <v>0.27347060000000001</v>
      </c>
      <c r="M3246">
        <v>1.8561129999999999</v>
      </c>
      <c r="N3246">
        <v>4.141197</v>
      </c>
      <c r="O3246">
        <v>10695</v>
      </c>
      <c r="P3246" t="s">
        <v>60</v>
      </c>
      <c r="Q3246" t="s">
        <v>58</v>
      </c>
    </row>
    <row r="3247" spans="1:17" x14ac:dyDescent="0.25">
      <c r="A3247" t="s">
        <v>30</v>
      </c>
      <c r="B3247" t="s">
        <v>36</v>
      </c>
      <c r="C3247" t="s">
        <v>51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0.29119240000000002</v>
      </c>
      <c r="H3247">
        <v>0.32216099999999998</v>
      </c>
      <c r="I3247">
        <v>72.278000000000006</v>
      </c>
      <c r="J3247">
        <v>-0.11626450000000001</v>
      </c>
      <c r="K3247">
        <v>-2.9277999999999998E-2</v>
      </c>
      <c r="L3247">
        <v>3.0968599999999999E-2</v>
      </c>
      <c r="M3247">
        <v>9.1215099999999993E-2</v>
      </c>
      <c r="N3247">
        <v>0.17820159999999999</v>
      </c>
      <c r="O3247">
        <v>12331</v>
      </c>
      <c r="P3247" t="s">
        <v>60</v>
      </c>
      <c r="Q3247" t="s">
        <v>58</v>
      </c>
    </row>
    <row r="3248" spans="1:17" x14ac:dyDescent="0.25">
      <c r="A3248" t="s">
        <v>28</v>
      </c>
      <c r="B3248" t="s">
        <v>36</v>
      </c>
      <c r="C3248" t="s">
        <v>51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1.195289</v>
      </c>
      <c r="H3248">
        <v>1.3224089999999999</v>
      </c>
      <c r="I3248">
        <v>72.278000000000006</v>
      </c>
      <c r="J3248">
        <v>-0.47724359999999999</v>
      </c>
      <c r="K3248">
        <v>-0.1201807</v>
      </c>
      <c r="L3248">
        <v>0.12712000000000001</v>
      </c>
      <c r="M3248">
        <v>0.3744207</v>
      </c>
      <c r="N3248">
        <v>0.73148369999999996</v>
      </c>
      <c r="O3248">
        <v>12331</v>
      </c>
      <c r="P3248" t="s">
        <v>60</v>
      </c>
      <c r="Q3248" t="s">
        <v>58</v>
      </c>
    </row>
    <row r="3249" spans="1:17" x14ac:dyDescent="0.25">
      <c r="A3249" t="s">
        <v>29</v>
      </c>
      <c r="B3249" t="s">
        <v>36</v>
      </c>
      <c r="C3249" t="s">
        <v>51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1.021917</v>
      </c>
      <c r="H3249">
        <v>1.1305989999999999</v>
      </c>
      <c r="I3249">
        <v>72.278000000000006</v>
      </c>
      <c r="J3249">
        <v>-0.40802129999999998</v>
      </c>
      <c r="K3249">
        <v>-0.1027489</v>
      </c>
      <c r="L3249">
        <v>0.1086818</v>
      </c>
      <c r="M3249">
        <v>0.32011240000000002</v>
      </c>
      <c r="N3249">
        <v>0.62538479999999996</v>
      </c>
      <c r="O3249">
        <v>12331</v>
      </c>
      <c r="P3249" t="s">
        <v>60</v>
      </c>
      <c r="Q3249" t="s">
        <v>58</v>
      </c>
    </row>
    <row r="3250" spans="1:17" x14ac:dyDescent="0.25">
      <c r="A3250" t="s">
        <v>43</v>
      </c>
      <c r="B3250" t="s">
        <v>36</v>
      </c>
      <c r="C3250" t="s">
        <v>51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14.73911</v>
      </c>
      <c r="H3250">
        <v>16.306629999999998</v>
      </c>
      <c r="I3250">
        <v>72.278000000000006</v>
      </c>
      <c r="J3250">
        <v>-5.8848909999999997</v>
      </c>
      <c r="K3250">
        <v>-1.481948</v>
      </c>
      <c r="L3250">
        <v>1.567517</v>
      </c>
      <c r="M3250">
        <v>4.6169820000000001</v>
      </c>
      <c r="N3250">
        <v>9.0199250000000006</v>
      </c>
      <c r="O3250">
        <v>12331</v>
      </c>
      <c r="P3250" t="s">
        <v>60</v>
      </c>
      <c r="Q3250" t="s">
        <v>58</v>
      </c>
    </row>
    <row r="3251" spans="1:17" x14ac:dyDescent="0.25">
      <c r="A3251" t="s">
        <v>30</v>
      </c>
      <c r="B3251" t="s">
        <v>36</v>
      </c>
      <c r="C3251" t="s">
        <v>51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0.2432742</v>
      </c>
      <c r="H3251">
        <v>0.26250810000000002</v>
      </c>
      <c r="I3251">
        <v>71.902900000000002</v>
      </c>
      <c r="J3251">
        <v>-9.70916E-2</v>
      </c>
      <c r="K3251">
        <v>-2.8365600000000001E-2</v>
      </c>
      <c r="L3251">
        <v>1.9233900000000002E-2</v>
      </c>
      <c r="M3251">
        <v>6.6833299999999998E-2</v>
      </c>
      <c r="N3251">
        <v>0.13555929999999999</v>
      </c>
      <c r="O3251">
        <v>23026</v>
      </c>
      <c r="P3251" t="s">
        <v>60</v>
      </c>
      <c r="Q3251" t="s">
        <v>58</v>
      </c>
    </row>
    <row r="3252" spans="1:17" x14ac:dyDescent="0.25">
      <c r="A3252" t="s">
        <v>28</v>
      </c>
      <c r="B3252" t="s">
        <v>36</v>
      </c>
      <c r="C3252" t="s">
        <v>51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1.041174</v>
      </c>
      <c r="H3252">
        <v>1.123491</v>
      </c>
      <c r="I3252">
        <v>71.902900000000002</v>
      </c>
      <c r="J3252">
        <v>-0.41553590000000001</v>
      </c>
      <c r="K3252">
        <v>-0.12139990000000001</v>
      </c>
      <c r="L3252">
        <v>8.2317799999999997E-2</v>
      </c>
      <c r="M3252">
        <v>0.2860355</v>
      </c>
      <c r="N3252">
        <v>0.58017149999999995</v>
      </c>
      <c r="O3252">
        <v>23026</v>
      </c>
      <c r="P3252" t="s">
        <v>60</v>
      </c>
      <c r="Q3252" t="s">
        <v>58</v>
      </c>
    </row>
    <row r="3253" spans="1:17" x14ac:dyDescent="0.25">
      <c r="A3253" t="s">
        <v>29</v>
      </c>
      <c r="B3253" t="s">
        <v>36</v>
      </c>
      <c r="C3253" t="s">
        <v>51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0.86774530000000005</v>
      </c>
      <c r="H3253">
        <v>0.9363513</v>
      </c>
      <c r="I3253">
        <v>71.902900000000002</v>
      </c>
      <c r="J3253">
        <v>-0.34632000000000002</v>
      </c>
      <c r="K3253">
        <v>-0.1011783</v>
      </c>
      <c r="L3253">
        <v>6.8606100000000003E-2</v>
      </c>
      <c r="M3253">
        <v>0.23839050000000001</v>
      </c>
      <c r="N3253">
        <v>0.48353220000000002</v>
      </c>
      <c r="O3253">
        <v>23026</v>
      </c>
      <c r="P3253" t="s">
        <v>60</v>
      </c>
      <c r="Q3253" t="s">
        <v>58</v>
      </c>
    </row>
    <row r="3254" spans="1:17" x14ac:dyDescent="0.25">
      <c r="A3254" t="s">
        <v>43</v>
      </c>
      <c r="B3254" t="s">
        <v>36</v>
      </c>
      <c r="C3254" t="s">
        <v>51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23.974070000000001</v>
      </c>
      <c r="H3254">
        <v>25.869520000000001</v>
      </c>
      <c r="I3254">
        <v>71.902900000000002</v>
      </c>
      <c r="J3254">
        <v>-9.56813</v>
      </c>
      <c r="K3254">
        <v>-2.7953540000000001</v>
      </c>
      <c r="L3254">
        <v>1.8954489999999999</v>
      </c>
      <c r="M3254">
        <v>6.5862530000000001</v>
      </c>
      <c r="N3254">
        <v>13.359030000000001</v>
      </c>
      <c r="O3254">
        <v>23026</v>
      </c>
      <c r="P3254" t="s">
        <v>60</v>
      </c>
      <c r="Q3254" t="s">
        <v>58</v>
      </c>
    </row>
    <row r="3255" spans="1:17" x14ac:dyDescent="0.25">
      <c r="A3255" t="s">
        <v>30</v>
      </c>
      <c r="B3255" t="s">
        <v>36</v>
      </c>
      <c r="C3255" t="s">
        <v>52</v>
      </c>
      <c r="D3255" t="s">
        <v>59</v>
      </c>
      <c r="E3255">
        <v>15</v>
      </c>
      <c r="F3255" t="str">
        <f t="shared" si="50"/>
        <v>Average Per Ton1-in-2October Monthly System Peak Day100% Cycling15</v>
      </c>
      <c r="G3255">
        <v>0.20672289999999999</v>
      </c>
      <c r="H3255">
        <v>0.2412147</v>
      </c>
      <c r="I3255">
        <v>77.412000000000006</v>
      </c>
      <c r="J3255">
        <v>-3.7609200000000002E-2</v>
      </c>
      <c r="K3255">
        <v>4.9887000000000004E-3</v>
      </c>
      <c r="L3255">
        <v>3.4491800000000003E-2</v>
      </c>
      <c r="M3255">
        <v>6.3994999999999996E-2</v>
      </c>
      <c r="N3255">
        <v>0.1065929</v>
      </c>
      <c r="O3255">
        <v>10695</v>
      </c>
      <c r="P3255" t="s">
        <v>60</v>
      </c>
      <c r="Q3255" t="s">
        <v>58</v>
      </c>
    </row>
    <row r="3256" spans="1:17" x14ac:dyDescent="0.25">
      <c r="A3256" t="s">
        <v>28</v>
      </c>
      <c r="B3256" t="s">
        <v>36</v>
      </c>
      <c r="C3256" t="s">
        <v>52</v>
      </c>
      <c r="D3256" t="s">
        <v>59</v>
      </c>
      <c r="E3256">
        <v>15</v>
      </c>
      <c r="F3256" t="str">
        <f t="shared" si="50"/>
        <v>Average Per Premise1-in-2October Monthly System Peak Day100% Cycling15</v>
      </c>
      <c r="G3256">
        <v>0.92645679999999997</v>
      </c>
      <c r="H3256">
        <v>1.081037</v>
      </c>
      <c r="I3256">
        <v>77.412000000000006</v>
      </c>
      <c r="J3256">
        <v>-0.16855100000000001</v>
      </c>
      <c r="K3256">
        <v>2.2357399999999999E-2</v>
      </c>
      <c r="L3256">
        <v>0.15457989999999999</v>
      </c>
      <c r="M3256">
        <v>0.28680250000000002</v>
      </c>
      <c r="N3256">
        <v>0.47771079999999999</v>
      </c>
      <c r="O3256">
        <v>10695</v>
      </c>
      <c r="P3256" t="s">
        <v>60</v>
      </c>
      <c r="Q3256" t="s">
        <v>58</v>
      </c>
    </row>
    <row r="3257" spans="1:17" x14ac:dyDescent="0.25">
      <c r="A3257" t="s">
        <v>29</v>
      </c>
      <c r="B3257" t="s">
        <v>36</v>
      </c>
      <c r="C3257" t="s">
        <v>52</v>
      </c>
      <c r="D3257" t="s">
        <v>59</v>
      </c>
      <c r="E3257">
        <v>15</v>
      </c>
      <c r="F3257" t="str">
        <f t="shared" si="50"/>
        <v>Average Per Device1-in-2October Monthly System Peak Day100% Cycling15</v>
      </c>
      <c r="G3257">
        <v>0.75035629999999998</v>
      </c>
      <c r="H3257">
        <v>0.87555380000000005</v>
      </c>
      <c r="I3257">
        <v>77.412000000000006</v>
      </c>
      <c r="J3257">
        <v>-0.13651289999999999</v>
      </c>
      <c r="K3257">
        <v>1.8107700000000001E-2</v>
      </c>
      <c r="L3257">
        <v>0.12519739999999999</v>
      </c>
      <c r="M3257">
        <v>0.2322872</v>
      </c>
      <c r="N3257">
        <v>0.38690780000000002</v>
      </c>
      <c r="O3257">
        <v>10695</v>
      </c>
      <c r="P3257" t="s">
        <v>60</v>
      </c>
      <c r="Q3257" t="s">
        <v>58</v>
      </c>
    </row>
    <row r="3258" spans="1:17" x14ac:dyDescent="0.25">
      <c r="A3258" t="s">
        <v>43</v>
      </c>
      <c r="B3258" t="s">
        <v>36</v>
      </c>
      <c r="C3258" t="s">
        <v>52</v>
      </c>
      <c r="D3258" t="s">
        <v>59</v>
      </c>
      <c r="E3258">
        <v>15</v>
      </c>
      <c r="F3258" t="str">
        <f t="shared" si="50"/>
        <v>Aggregate1-in-2October Monthly System Peak Day100% Cycling15</v>
      </c>
      <c r="G3258">
        <v>9.9084559999999993</v>
      </c>
      <c r="H3258">
        <v>11.56169</v>
      </c>
      <c r="I3258">
        <v>77.412000000000006</v>
      </c>
      <c r="J3258">
        <v>-1.8026530000000001</v>
      </c>
      <c r="K3258">
        <v>0.2391122</v>
      </c>
      <c r="L3258">
        <v>1.653232</v>
      </c>
      <c r="M3258">
        <v>3.0673520000000001</v>
      </c>
      <c r="N3258">
        <v>5.1091170000000004</v>
      </c>
      <c r="O3258">
        <v>10695</v>
      </c>
      <c r="P3258" t="s">
        <v>60</v>
      </c>
      <c r="Q3258" t="s">
        <v>58</v>
      </c>
    </row>
    <row r="3259" spans="1:17" x14ac:dyDescent="0.25">
      <c r="A3259" t="s">
        <v>30</v>
      </c>
      <c r="B3259" t="s">
        <v>36</v>
      </c>
      <c r="C3259" t="s">
        <v>52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0.32918069999999999</v>
      </c>
      <c r="H3259">
        <v>0.38333990000000001</v>
      </c>
      <c r="I3259">
        <v>77.590400000000002</v>
      </c>
      <c r="J3259">
        <v>-8.0793699999999996E-2</v>
      </c>
      <c r="K3259">
        <v>-1.0624E-3</v>
      </c>
      <c r="L3259">
        <v>5.4159199999999998E-2</v>
      </c>
      <c r="M3259">
        <v>0.1093809</v>
      </c>
      <c r="N3259">
        <v>0.18911210000000001</v>
      </c>
      <c r="O3259">
        <v>12331</v>
      </c>
      <c r="P3259" t="s">
        <v>60</v>
      </c>
      <c r="Q3259" t="s">
        <v>58</v>
      </c>
    </row>
    <row r="3260" spans="1:17" x14ac:dyDescent="0.25">
      <c r="A3260" t="s">
        <v>28</v>
      </c>
      <c r="B3260" t="s">
        <v>36</v>
      </c>
      <c r="C3260" t="s">
        <v>52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1.351224</v>
      </c>
      <c r="H3260">
        <v>1.573537</v>
      </c>
      <c r="I3260">
        <v>77.590400000000002</v>
      </c>
      <c r="J3260">
        <v>-0.33164260000000001</v>
      </c>
      <c r="K3260">
        <v>-4.3609E-3</v>
      </c>
      <c r="L3260">
        <v>0.22231339999999999</v>
      </c>
      <c r="M3260">
        <v>0.44898759999999999</v>
      </c>
      <c r="N3260">
        <v>0.77626930000000005</v>
      </c>
      <c r="O3260">
        <v>12331</v>
      </c>
      <c r="P3260" t="s">
        <v>60</v>
      </c>
      <c r="Q3260" t="s">
        <v>58</v>
      </c>
    </row>
    <row r="3261" spans="1:17" x14ac:dyDescent="0.25">
      <c r="A3261" t="s">
        <v>29</v>
      </c>
      <c r="B3261" t="s">
        <v>36</v>
      </c>
      <c r="C3261" t="s">
        <v>52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1.1552340000000001</v>
      </c>
      <c r="H3261">
        <v>1.345302</v>
      </c>
      <c r="I3261">
        <v>77.590400000000002</v>
      </c>
      <c r="J3261">
        <v>-0.28353909999999999</v>
      </c>
      <c r="K3261">
        <v>-3.7284000000000002E-3</v>
      </c>
      <c r="L3261">
        <v>0.19006770000000001</v>
      </c>
      <c r="M3261">
        <v>0.38386369999999997</v>
      </c>
      <c r="N3261">
        <v>0.6636744</v>
      </c>
      <c r="O3261">
        <v>12331</v>
      </c>
      <c r="P3261" t="s">
        <v>60</v>
      </c>
      <c r="Q3261" t="s">
        <v>58</v>
      </c>
    </row>
    <row r="3262" spans="1:17" x14ac:dyDescent="0.25">
      <c r="A3262" t="s">
        <v>43</v>
      </c>
      <c r="B3262" t="s">
        <v>36</v>
      </c>
      <c r="C3262" t="s">
        <v>52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16.661940000000001</v>
      </c>
      <c r="H3262">
        <v>19.403289999999998</v>
      </c>
      <c r="I3262">
        <v>77.590400000000002</v>
      </c>
      <c r="J3262">
        <v>-4.0894849999999998</v>
      </c>
      <c r="K3262">
        <v>-5.37744E-2</v>
      </c>
      <c r="L3262">
        <v>2.7413460000000001</v>
      </c>
      <c r="M3262">
        <v>5.536467</v>
      </c>
      <c r="N3262">
        <v>9.5721769999999999</v>
      </c>
      <c r="O3262">
        <v>12331</v>
      </c>
      <c r="P3262" t="s">
        <v>60</v>
      </c>
      <c r="Q3262" t="s">
        <v>58</v>
      </c>
    </row>
    <row r="3263" spans="1:17" x14ac:dyDescent="0.25">
      <c r="A3263" t="s">
        <v>30</v>
      </c>
      <c r="B3263" t="s">
        <v>36</v>
      </c>
      <c r="C3263" t="s">
        <v>52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0.27229900000000001</v>
      </c>
      <c r="H3263">
        <v>0.31732280000000002</v>
      </c>
      <c r="I3263">
        <v>77.507599999999996</v>
      </c>
      <c r="J3263">
        <v>-6.0734499999999997E-2</v>
      </c>
      <c r="K3263">
        <v>1.7482999999999999E-3</v>
      </c>
      <c r="L3263">
        <v>4.50237E-2</v>
      </c>
      <c r="M3263">
        <v>8.8299199999999994E-2</v>
      </c>
      <c r="N3263">
        <v>0.150782</v>
      </c>
      <c r="O3263">
        <v>23026</v>
      </c>
      <c r="P3263" t="s">
        <v>60</v>
      </c>
      <c r="Q3263" t="s">
        <v>58</v>
      </c>
    </row>
    <row r="3264" spans="1:17" x14ac:dyDescent="0.25">
      <c r="A3264" t="s">
        <v>28</v>
      </c>
      <c r="B3264" t="s">
        <v>36</v>
      </c>
      <c r="C3264" t="s">
        <v>52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1.165395</v>
      </c>
      <c r="H3264">
        <v>1.3580890000000001</v>
      </c>
      <c r="I3264">
        <v>77.507599999999996</v>
      </c>
      <c r="J3264">
        <v>-0.25993369999999999</v>
      </c>
      <c r="K3264">
        <v>7.4824999999999996E-3</v>
      </c>
      <c r="L3264">
        <v>0.19269420000000001</v>
      </c>
      <c r="M3264">
        <v>0.37790590000000002</v>
      </c>
      <c r="N3264">
        <v>0.64532210000000001</v>
      </c>
      <c r="O3264">
        <v>23026</v>
      </c>
      <c r="P3264" t="s">
        <v>60</v>
      </c>
      <c r="Q3264" t="s">
        <v>58</v>
      </c>
    </row>
    <row r="3265" spans="1:17" x14ac:dyDescent="0.25">
      <c r="A3265" t="s">
        <v>29</v>
      </c>
      <c r="B3265" t="s">
        <v>36</v>
      </c>
      <c r="C3265" t="s">
        <v>52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0.97127509999999995</v>
      </c>
      <c r="H3265">
        <v>1.131872</v>
      </c>
      <c r="I3265">
        <v>77.507599999999996</v>
      </c>
      <c r="J3265">
        <v>-0.21663650000000001</v>
      </c>
      <c r="K3265">
        <v>6.2361999999999999E-3</v>
      </c>
      <c r="L3265">
        <v>0.16059709999999999</v>
      </c>
      <c r="M3265">
        <v>0.31495800000000002</v>
      </c>
      <c r="N3265">
        <v>0.53783069999999999</v>
      </c>
      <c r="O3265">
        <v>23026</v>
      </c>
      <c r="P3265" t="s">
        <v>60</v>
      </c>
      <c r="Q3265" t="s">
        <v>58</v>
      </c>
    </row>
    <row r="3266" spans="1:17" x14ac:dyDescent="0.25">
      <c r="A3266" t="s">
        <v>43</v>
      </c>
      <c r="B3266" t="s">
        <v>36</v>
      </c>
      <c r="C3266" t="s">
        <v>52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26.834389999999999</v>
      </c>
      <c r="H3266">
        <v>31.271370000000001</v>
      </c>
      <c r="I3266">
        <v>77.507599999999996</v>
      </c>
      <c r="J3266">
        <v>-5.985233</v>
      </c>
      <c r="K3266">
        <v>0.172293</v>
      </c>
      <c r="L3266">
        <v>4.4369769999999997</v>
      </c>
      <c r="M3266">
        <v>8.7016609999999996</v>
      </c>
      <c r="N3266">
        <v>14.85919</v>
      </c>
      <c r="O3266">
        <v>23026</v>
      </c>
      <c r="P3266" t="s">
        <v>60</v>
      </c>
      <c r="Q3266" t="s">
        <v>58</v>
      </c>
    </row>
    <row r="3267" spans="1:17" x14ac:dyDescent="0.25">
      <c r="A3267" t="s">
        <v>30</v>
      </c>
      <c r="B3267" t="s">
        <v>36</v>
      </c>
      <c r="C3267" t="s">
        <v>53</v>
      </c>
      <c r="D3267" t="s">
        <v>59</v>
      </c>
      <c r="E3267">
        <v>15</v>
      </c>
      <c r="F3267" t="str">
        <f t="shared" ref="F3267:F3330" si="51">CONCATENATE(A3267,B3267,C3267,D3267,E3267)</f>
        <v>Average Per Ton1-in-2September Monthly System Peak Day100% Cycling15</v>
      </c>
      <c r="G3267">
        <v>0.26373970000000002</v>
      </c>
      <c r="H3267">
        <v>0.38604270000000002</v>
      </c>
      <c r="I3267">
        <v>90.013000000000005</v>
      </c>
      <c r="J3267">
        <v>6.6276500000000002E-2</v>
      </c>
      <c r="K3267">
        <v>9.9377400000000005E-2</v>
      </c>
      <c r="L3267">
        <v>0.122303</v>
      </c>
      <c r="M3267">
        <v>0.14522860000000001</v>
      </c>
      <c r="N3267">
        <v>0.1783295</v>
      </c>
      <c r="O3267">
        <v>10695</v>
      </c>
      <c r="P3267" t="s">
        <v>60</v>
      </c>
      <c r="Q3267" t="s">
        <v>58</v>
      </c>
    </row>
    <row r="3268" spans="1:17" x14ac:dyDescent="0.25">
      <c r="A3268" t="s">
        <v>28</v>
      </c>
      <c r="B3268" t="s">
        <v>36</v>
      </c>
      <c r="C3268" t="s">
        <v>53</v>
      </c>
      <c r="D3268" t="s">
        <v>59</v>
      </c>
      <c r="E3268">
        <v>15</v>
      </c>
      <c r="F3268" t="str">
        <f t="shared" si="51"/>
        <v>Average Per Premise1-in-2September Monthly System Peak Day100% Cycling15</v>
      </c>
      <c r="G3268">
        <v>1.1819850000000001</v>
      </c>
      <c r="H3268">
        <v>1.7301029999999999</v>
      </c>
      <c r="I3268">
        <v>90.013000000000005</v>
      </c>
      <c r="J3268">
        <v>0.29702729999999999</v>
      </c>
      <c r="K3268">
        <v>0.44537349999999998</v>
      </c>
      <c r="L3268">
        <v>0.54811759999999998</v>
      </c>
      <c r="M3268">
        <v>0.65086180000000005</v>
      </c>
      <c r="N3268">
        <v>0.79920800000000003</v>
      </c>
      <c r="O3268">
        <v>10695</v>
      </c>
      <c r="P3268" t="s">
        <v>60</v>
      </c>
      <c r="Q3268" t="s">
        <v>58</v>
      </c>
    </row>
    <row r="3269" spans="1:17" x14ac:dyDescent="0.25">
      <c r="A3269" t="s">
        <v>29</v>
      </c>
      <c r="B3269" t="s">
        <v>36</v>
      </c>
      <c r="C3269" t="s">
        <v>53</v>
      </c>
      <c r="D3269" t="s">
        <v>59</v>
      </c>
      <c r="E3269">
        <v>15</v>
      </c>
      <c r="F3269" t="str">
        <f t="shared" si="51"/>
        <v>Average Per Device1-in-2September Monthly System Peak Day100% Cycling15</v>
      </c>
      <c r="G3269">
        <v>0.9573142</v>
      </c>
      <c r="H3269">
        <v>1.401246</v>
      </c>
      <c r="I3269">
        <v>90.013000000000005</v>
      </c>
      <c r="J3269">
        <v>0.24056849999999999</v>
      </c>
      <c r="K3269">
        <v>0.36071710000000001</v>
      </c>
      <c r="L3269">
        <v>0.44393169999999998</v>
      </c>
      <c r="M3269">
        <v>0.52714629999999996</v>
      </c>
      <c r="N3269">
        <v>0.64729499999999995</v>
      </c>
      <c r="O3269">
        <v>10695</v>
      </c>
      <c r="P3269" t="s">
        <v>60</v>
      </c>
      <c r="Q3269" t="s">
        <v>58</v>
      </c>
    </row>
    <row r="3270" spans="1:17" x14ac:dyDescent="0.25">
      <c r="A3270" t="s">
        <v>43</v>
      </c>
      <c r="B3270" t="s">
        <v>36</v>
      </c>
      <c r="C3270" t="s">
        <v>53</v>
      </c>
      <c r="D3270" t="s">
        <v>59</v>
      </c>
      <c r="E3270">
        <v>15</v>
      </c>
      <c r="F3270" t="str">
        <f t="shared" si="51"/>
        <v>Aggregate1-in-2September Monthly System Peak Day100% Cycling15</v>
      </c>
      <c r="G3270">
        <v>12.64133</v>
      </c>
      <c r="H3270">
        <v>18.503450000000001</v>
      </c>
      <c r="I3270">
        <v>90.013000000000005</v>
      </c>
      <c r="J3270">
        <v>3.1767069999999999</v>
      </c>
      <c r="K3270">
        <v>4.7632700000000003</v>
      </c>
      <c r="L3270">
        <v>5.8621179999999997</v>
      </c>
      <c r="M3270">
        <v>6.9609670000000001</v>
      </c>
      <c r="N3270">
        <v>8.5475300000000001</v>
      </c>
      <c r="O3270">
        <v>10695</v>
      </c>
      <c r="P3270" t="s">
        <v>60</v>
      </c>
      <c r="Q3270" t="s">
        <v>58</v>
      </c>
    </row>
    <row r="3271" spans="1:17" x14ac:dyDescent="0.25">
      <c r="A3271" t="s">
        <v>30</v>
      </c>
      <c r="B3271" t="s">
        <v>36</v>
      </c>
      <c r="C3271" t="s">
        <v>53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0.4603873</v>
      </c>
      <c r="H3271">
        <v>0.59464419999999996</v>
      </c>
      <c r="I3271">
        <v>91.325999999999993</v>
      </c>
      <c r="J3271">
        <v>2.2195699999999999E-2</v>
      </c>
      <c r="K3271">
        <v>8.8402400000000006E-2</v>
      </c>
      <c r="L3271">
        <v>0.13425690000000001</v>
      </c>
      <c r="M3271">
        <v>0.1801114</v>
      </c>
      <c r="N3271">
        <v>0.24631810000000001</v>
      </c>
      <c r="O3271">
        <v>12331</v>
      </c>
      <c r="P3271" t="s">
        <v>60</v>
      </c>
      <c r="Q3271" t="s">
        <v>58</v>
      </c>
    </row>
    <row r="3272" spans="1:17" x14ac:dyDescent="0.25">
      <c r="A3272" t="s">
        <v>28</v>
      </c>
      <c r="B3272" t="s">
        <v>36</v>
      </c>
      <c r="C3272" t="s">
        <v>53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1.889802</v>
      </c>
      <c r="H3272">
        <v>2.4409010000000002</v>
      </c>
      <c r="I3272">
        <v>91.325999999999993</v>
      </c>
      <c r="J3272">
        <v>9.1109200000000001E-2</v>
      </c>
      <c r="K3272">
        <v>0.3628749</v>
      </c>
      <c r="L3272">
        <v>0.55109900000000001</v>
      </c>
      <c r="M3272">
        <v>0.73932299999999995</v>
      </c>
      <c r="N3272">
        <v>1.0110889999999999</v>
      </c>
      <c r="O3272">
        <v>12331</v>
      </c>
      <c r="P3272" t="s">
        <v>60</v>
      </c>
      <c r="Q3272" t="s">
        <v>58</v>
      </c>
    </row>
    <row r="3273" spans="1:17" x14ac:dyDescent="0.25">
      <c r="A3273" t="s">
        <v>29</v>
      </c>
      <c r="B3273" t="s">
        <v>36</v>
      </c>
      <c r="C3273" t="s">
        <v>53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1.615694</v>
      </c>
      <c r="H3273">
        <v>2.0868579999999999</v>
      </c>
      <c r="I3273">
        <v>91.325999999999993</v>
      </c>
      <c r="J3273">
        <v>7.7894199999999997E-2</v>
      </c>
      <c r="K3273">
        <v>0.3102413</v>
      </c>
      <c r="L3273">
        <v>0.47116419999999998</v>
      </c>
      <c r="M3273">
        <v>0.63208710000000001</v>
      </c>
      <c r="N3273">
        <v>0.86443420000000004</v>
      </c>
      <c r="O3273">
        <v>12331</v>
      </c>
      <c r="P3273" t="s">
        <v>60</v>
      </c>
      <c r="Q3273" t="s">
        <v>58</v>
      </c>
    </row>
    <row r="3274" spans="1:17" x14ac:dyDescent="0.25">
      <c r="A3274" t="s">
        <v>43</v>
      </c>
      <c r="B3274" t="s">
        <v>36</v>
      </c>
      <c r="C3274" t="s">
        <v>53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23.303149999999999</v>
      </c>
      <c r="H3274">
        <v>30.098749999999999</v>
      </c>
      <c r="I3274">
        <v>91.325999999999993</v>
      </c>
      <c r="J3274">
        <v>1.123467</v>
      </c>
      <c r="K3274">
        <v>4.4746100000000002</v>
      </c>
      <c r="L3274">
        <v>6.7956009999999996</v>
      </c>
      <c r="M3274">
        <v>9.1165929999999999</v>
      </c>
      <c r="N3274">
        <v>12.46773</v>
      </c>
      <c r="O3274">
        <v>12331</v>
      </c>
      <c r="P3274" t="s">
        <v>60</v>
      </c>
      <c r="Q3274" t="s">
        <v>58</v>
      </c>
    </row>
    <row r="3275" spans="1:17" x14ac:dyDescent="0.25">
      <c r="A3275" t="s">
        <v>30</v>
      </c>
      <c r="B3275" t="s">
        <v>36</v>
      </c>
      <c r="C3275" t="s">
        <v>53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0.3690445</v>
      </c>
      <c r="H3275">
        <v>0.49774879999999999</v>
      </c>
      <c r="I3275">
        <v>90.716099999999997</v>
      </c>
      <c r="J3275">
        <v>4.2671300000000002E-2</v>
      </c>
      <c r="K3275">
        <v>9.3500299999999995E-2</v>
      </c>
      <c r="L3275">
        <v>0.12870429999999999</v>
      </c>
      <c r="M3275">
        <v>0.16390840000000001</v>
      </c>
      <c r="N3275">
        <v>0.21473739999999999</v>
      </c>
      <c r="O3275">
        <v>23026</v>
      </c>
      <c r="P3275" t="s">
        <v>60</v>
      </c>
      <c r="Q3275" t="s">
        <v>58</v>
      </c>
    </row>
    <row r="3276" spans="1:17" x14ac:dyDescent="0.25">
      <c r="A3276" t="s">
        <v>28</v>
      </c>
      <c r="B3276" t="s">
        <v>36</v>
      </c>
      <c r="C3276" t="s">
        <v>53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1.57945</v>
      </c>
      <c r="H3276">
        <v>2.1302829999999999</v>
      </c>
      <c r="I3276">
        <v>90.716099999999997</v>
      </c>
      <c r="J3276">
        <v>0.18262600000000001</v>
      </c>
      <c r="K3276">
        <v>0.40016590000000002</v>
      </c>
      <c r="L3276">
        <v>0.55083340000000003</v>
      </c>
      <c r="M3276">
        <v>0.70150089999999998</v>
      </c>
      <c r="N3276">
        <v>0.91904070000000004</v>
      </c>
      <c r="O3276">
        <v>23026</v>
      </c>
      <c r="P3276" t="s">
        <v>60</v>
      </c>
      <c r="Q3276" t="s">
        <v>58</v>
      </c>
    </row>
    <row r="3277" spans="1:17" x14ac:dyDescent="0.25">
      <c r="A3277" t="s">
        <v>29</v>
      </c>
      <c r="B3277" t="s">
        <v>36</v>
      </c>
      <c r="C3277" t="s">
        <v>53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1.3163609999999999</v>
      </c>
      <c r="H3277">
        <v>1.775442</v>
      </c>
      <c r="I3277">
        <v>90.716099999999997</v>
      </c>
      <c r="J3277">
        <v>0.15220590000000001</v>
      </c>
      <c r="K3277">
        <v>0.33351019999999998</v>
      </c>
      <c r="L3277">
        <v>0.45908100000000002</v>
      </c>
      <c r="M3277">
        <v>0.5846517</v>
      </c>
      <c r="N3277">
        <v>0.76595599999999997</v>
      </c>
      <c r="O3277">
        <v>23026</v>
      </c>
      <c r="P3277" t="s">
        <v>60</v>
      </c>
      <c r="Q3277" t="s">
        <v>58</v>
      </c>
    </row>
    <row r="3278" spans="1:17" x14ac:dyDescent="0.25">
      <c r="A3278" t="s">
        <v>43</v>
      </c>
      <c r="B3278" t="s">
        <v>36</v>
      </c>
      <c r="C3278" t="s">
        <v>53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36.368409999999997</v>
      </c>
      <c r="H3278">
        <v>49.051900000000003</v>
      </c>
      <c r="I3278">
        <v>90.716099999999997</v>
      </c>
      <c r="J3278">
        <v>4.2051449999999999</v>
      </c>
      <c r="K3278">
        <v>9.2142199999999992</v>
      </c>
      <c r="L3278">
        <v>12.683490000000001</v>
      </c>
      <c r="M3278">
        <v>16.152760000000001</v>
      </c>
      <c r="N3278">
        <v>21.161829999999998</v>
      </c>
      <c r="O3278">
        <v>23026</v>
      </c>
      <c r="P3278" t="s">
        <v>60</v>
      </c>
      <c r="Q3278" t="s">
        <v>58</v>
      </c>
    </row>
    <row r="3279" spans="1:17" x14ac:dyDescent="0.25">
      <c r="A3279" t="s">
        <v>30</v>
      </c>
      <c r="B3279" t="s">
        <v>36</v>
      </c>
      <c r="C3279" t="s">
        <v>48</v>
      </c>
      <c r="D3279" t="s">
        <v>59</v>
      </c>
      <c r="E3279">
        <v>16</v>
      </c>
      <c r="F3279" t="str">
        <f t="shared" si="51"/>
        <v>Average Per Ton1-in-2August Monthly System Peak Day100% Cycling16</v>
      </c>
      <c r="G3279">
        <v>0.26531189999999999</v>
      </c>
      <c r="H3279">
        <v>0.40472279999999999</v>
      </c>
      <c r="I3279">
        <v>86.880300000000005</v>
      </c>
      <c r="J3279">
        <v>7.1287400000000001E-2</v>
      </c>
      <c r="K3279">
        <v>0.1115353</v>
      </c>
      <c r="L3279">
        <v>0.1394109</v>
      </c>
      <c r="M3279">
        <v>0.1672865</v>
      </c>
      <c r="N3279">
        <v>0.20753440000000001</v>
      </c>
      <c r="O3279">
        <v>10695</v>
      </c>
      <c r="P3279" t="s">
        <v>60</v>
      </c>
      <c r="Q3279" t="s">
        <v>58</v>
      </c>
    </row>
    <row r="3280" spans="1:17" x14ac:dyDescent="0.25">
      <c r="A3280" t="s">
        <v>28</v>
      </c>
      <c r="B3280" t="s">
        <v>36</v>
      </c>
      <c r="C3280" t="s">
        <v>48</v>
      </c>
      <c r="D3280" t="s">
        <v>59</v>
      </c>
      <c r="E3280">
        <v>16</v>
      </c>
      <c r="F3280" t="str">
        <f t="shared" si="51"/>
        <v>Average Per Premise1-in-2August Monthly System Peak Day100% Cycling16</v>
      </c>
      <c r="G3280">
        <v>1.1890309999999999</v>
      </c>
      <c r="H3280">
        <v>1.81382</v>
      </c>
      <c r="I3280">
        <v>86.880300000000005</v>
      </c>
      <c r="J3280">
        <v>0.3194843</v>
      </c>
      <c r="K3280">
        <v>0.49986079999999999</v>
      </c>
      <c r="L3280">
        <v>0.62478900000000004</v>
      </c>
      <c r="M3280">
        <v>0.74971719999999997</v>
      </c>
      <c r="N3280">
        <v>0.93009370000000002</v>
      </c>
      <c r="O3280">
        <v>10695</v>
      </c>
      <c r="P3280" t="s">
        <v>60</v>
      </c>
      <c r="Q3280" t="s">
        <v>58</v>
      </c>
    </row>
    <row r="3281" spans="1:17" x14ac:dyDescent="0.25">
      <c r="A3281" t="s">
        <v>29</v>
      </c>
      <c r="B3281" t="s">
        <v>36</v>
      </c>
      <c r="C3281" t="s">
        <v>48</v>
      </c>
      <c r="D3281" t="s">
        <v>59</v>
      </c>
      <c r="E3281">
        <v>16</v>
      </c>
      <c r="F3281" t="str">
        <f t="shared" si="51"/>
        <v>Average Per Device1-in-2August Monthly System Peak Day100% Cycling16</v>
      </c>
      <c r="G3281">
        <v>0.96302080000000001</v>
      </c>
      <c r="H3281">
        <v>1.46905</v>
      </c>
      <c r="I3281">
        <v>86.880300000000005</v>
      </c>
      <c r="J3281">
        <v>0.25875690000000001</v>
      </c>
      <c r="K3281">
        <v>0.40484750000000003</v>
      </c>
      <c r="L3281">
        <v>0.50602939999999996</v>
      </c>
      <c r="M3281">
        <v>0.60721130000000001</v>
      </c>
      <c r="N3281">
        <v>0.75330200000000003</v>
      </c>
      <c r="O3281">
        <v>10695</v>
      </c>
      <c r="P3281" t="s">
        <v>60</v>
      </c>
      <c r="Q3281" t="s">
        <v>58</v>
      </c>
    </row>
    <row r="3282" spans="1:17" x14ac:dyDescent="0.25">
      <c r="A3282" t="s">
        <v>43</v>
      </c>
      <c r="B3282" t="s">
        <v>36</v>
      </c>
      <c r="C3282" t="s">
        <v>48</v>
      </c>
      <c r="D3282" t="s">
        <v>59</v>
      </c>
      <c r="E3282">
        <v>16</v>
      </c>
      <c r="F3282" t="str">
        <f t="shared" si="51"/>
        <v>Aggregate1-in-2August Monthly System Peak Day100% Cycling16</v>
      </c>
      <c r="G3282">
        <v>12.71669</v>
      </c>
      <c r="H3282">
        <v>19.398810000000001</v>
      </c>
      <c r="I3282">
        <v>86.880300000000005</v>
      </c>
      <c r="J3282">
        <v>3.4168850000000002</v>
      </c>
      <c r="K3282">
        <v>5.3460109999999998</v>
      </c>
      <c r="L3282">
        <v>6.6821190000000001</v>
      </c>
      <c r="M3282">
        <v>8.0182249999999993</v>
      </c>
      <c r="N3282">
        <v>9.9473520000000004</v>
      </c>
      <c r="O3282">
        <v>10695</v>
      </c>
      <c r="P3282" t="s">
        <v>60</v>
      </c>
      <c r="Q3282" t="s">
        <v>58</v>
      </c>
    </row>
    <row r="3283" spans="1:17" x14ac:dyDescent="0.25">
      <c r="A3283" t="s">
        <v>30</v>
      </c>
      <c r="B3283" t="s">
        <v>36</v>
      </c>
      <c r="C3283" t="s">
        <v>48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0.48081889999999999</v>
      </c>
      <c r="H3283">
        <v>0.62207210000000002</v>
      </c>
      <c r="I3283">
        <v>87.8673</v>
      </c>
      <c r="J3283">
        <v>1.6704500000000001E-2</v>
      </c>
      <c r="K3283">
        <v>9.0288900000000005E-2</v>
      </c>
      <c r="L3283">
        <v>0.1412532</v>
      </c>
      <c r="M3283">
        <v>0.19221750000000001</v>
      </c>
      <c r="N3283">
        <v>0.26580179999999998</v>
      </c>
      <c r="O3283">
        <v>12331</v>
      </c>
      <c r="P3283" t="s">
        <v>60</v>
      </c>
      <c r="Q3283" t="s">
        <v>58</v>
      </c>
    </row>
    <row r="3284" spans="1:17" x14ac:dyDescent="0.25">
      <c r="A3284" t="s">
        <v>28</v>
      </c>
      <c r="B3284" t="s">
        <v>36</v>
      </c>
      <c r="C3284" t="s">
        <v>48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1.97367</v>
      </c>
      <c r="H3284">
        <v>2.5534870000000001</v>
      </c>
      <c r="I3284">
        <v>87.8673</v>
      </c>
      <c r="J3284">
        <v>6.8568799999999999E-2</v>
      </c>
      <c r="K3284">
        <v>0.37061860000000002</v>
      </c>
      <c r="L3284">
        <v>0.57981729999999998</v>
      </c>
      <c r="M3284">
        <v>0.78901600000000005</v>
      </c>
      <c r="N3284">
        <v>1.0910660000000001</v>
      </c>
      <c r="O3284">
        <v>12331</v>
      </c>
      <c r="P3284" t="s">
        <v>60</v>
      </c>
      <c r="Q3284" t="s">
        <v>58</v>
      </c>
    </row>
    <row r="3285" spans="1:17" x14ac:dyDescent="0.25">
      <c r="A3285" t="s">
        <v>29</v>
      </c>
      <c r="B3285" t="s">
        <v>36</v>
      </c>
      <c r="C3285" t="s">
        <v>48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1.687397</v>
      </c>
      <c r="H3285">
        <v>2.1831140000000002</v>
      </c>
      <c r="I3285">
        <v>87.8673</v>
      </c>
      <c r="J3285">
        <v>5.86232E-2</v>
      </c>
      <c r="K3285">
        <v>0.31686180000000003</v>
      </c>
      <c r="L3285">
        <v>0.49571700000000002</v>
      </c>
      <c r="M3285">
        <v>0.67457230000000001</v>
      </c>
      <c r="N3285">
        <v>0.93281080000000005</v>
      </c>
      <c r="O3285">
        <v>12331</v>
      </c>
      <c r="P3285" t="s">
        <v>60</v>
      </c>
      <c r="Q3285" t="s">
        <v>58</v>
      </c>
    </row>
    <row r="3286" spans="1:17" x14ac:dyDescent="0.25">
      <c r="A3286" t="s">
        <v>43</v>
      </c>
      <c r="B3286" t="s">
        <v>36</v>
      </c>
      <c r="C3286" t="s">
        <v>48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24.337319999999998</v>
      </c>
      <c r="H3286">
        <v>31.48705</v>
      </c>
      <c r="I3286">
        <v>87.8673</v>
      </c>
      <c r="J3286">
        <v>0.84552249999999995</v>
      </c>
      <c r="K3286">
        <v>4.5700979999999998</v>
      </c>
      <c r="L3286">
        <v>7.1497270000000004</v>
      </c>
      <c r="M3286">
        <v>9.7293559999999992</v>
      </c>
      <c r="N3286">
        <v>13.45393</v>
      </c>
      <c r="O3286">
        <v>12331</v>
      </c>
      <c r="P3286" t="s">
        <v>60</v>
      </c>
      <c r="Q3286" t="s">
        <v>58</v>
      </c>
    </row>
    <row r="3287" spans="1:17" x14ac:dyDescent="0.25">
      <c r="A3287" t="s">
        <v>30</v>
      </c>
      <c r="B3287" t="s">
        <v>36</v>
      </c>
      <c r="C3287" t="s">
        <v>48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0.3807159</v>
      </c>
      <c r="H3287">
        <v>0.5211133</v>
      </c>
      <c r="I3287">
        <v>87.408799999999999</v>
      </c>
      <c r="J3287">
        <v>4.20583E-2</v>
      </c>
      <c r="K3287">
        <v>0.10015780000000001</v>
      </c>
      <c r="L3287">
        <v>0.14039740000000001</v>
      </c>
      <c r="M3287">
        <v>0.18063699999999999</v>
      </c>
      <c r="N3287">
        <v>0.23873659999999999</v>
      </c>
      <c r="O3287">
        <v>23026</v>
      </c>
      <c r="P3287" t="s">
        <v>60</v>
      </c>
      <c r="Q3287" t="s">
        <v>58</v>
      </c>
    </row>
    <row r="3288" spans="1:17" x14ac:dyDescent="0.25">
      <c r="A3288" t="s">
        <v>28</v>
      </c>
      <c r="B3288" t="s">
        <v>36</v>
      </c>
      <c r="C3288" t="s">
        <v>48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1.6294010000000001</v>
      </c>
      <c r="H3288">
        <v>2.2302789999999999</v>
      </c>
      <c r="I3288">
        <v>87.408799999999999</v>
      </c>
      <c r="J3288">
        <v>0.18000250000000001</v>
      </c>
      <c r="K3288">
        <v>0.42865920000000002</v>
      </c>
      <c r="L3288">
        <v>0.60087800000000002</v>
      </c>
      <c r="M3288">
        <v>0.77309680000000003</v>
      </c>
      <c r="N3288">
        <v>1.0217529999999999</v>
      </c>
      <c r="O3288">
        <v>23026</v>
      </c>
      <c r="P3288" t="s">
        <v>60</v>
      </c>
      <c r="Q3288" t="s">
        <v>58</v>
      </c>
    </row>
    <row r="3289" spans="1:17" x14ac:dyDescent="0.25">
      <c r="A3289" t="s">
        <v>29</v>
      </c>
      <c r="B3289" t="s">
        <v>36</v>
      </c>
      <c r="C3289" t="s">
        <v>48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1.3579920000000001</v>
      </c>
      <c r="H3289">
        <v>1.858781</v>
      </c>
      <c r="I3289">
        <v>87.408799999999999</v>
      </c>
      <c r="J3289">
        <v>0.1500195</v>
      </c>
      <c r="K3289">
        <v>0.3572573</v>
      </c>
      <c r="L3289">
        <v>0.50078959999999995</v>
      </c>
      <c r="M3289">
        <v>0.6443219</v>
      </c>
      <c r="N3289">
        <v>0.85155979999999998</v>
      </c>
      <c r="O3289">
        <v>23026</v>
      </c>
      <c r="P3289" t="s">
        <v>60</v>
      </c>
      <c r="Q3289" t="s">
        <v>58</v>
      </c>
    </row>
    <row r="3290" spans="1:17" x14ac:dyDescent="0.25">
      <c r="A3290" t="s">
        <v>43</v>
      </c>
      <c r="B3290" t="s">
        <v>36</v>
      </c>
      <c r="C3290" t="s">
        <v>48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37.518599999999999</v>
      </c>
      <c r="H3290">
        <v>51.354419999999998</v>
      </c>
      <c r="I3290">
        <v>87.408799999999999</v>
      </c>
      <c r="J3290">
        <v>4.1447380000000003</v>
      </c>
      <c r="K3290">
        <v>9.8703059999999994</v>
      </c>
      <c r="L3290">
        <v>13.83582</v>
      </c>
      <c r="M3290">
        <v>17.80133</v>
      </c>
      <c r="N3290">
        <v>23.526890000000002</v>
      </c>
      <c r="O3290">
        <v>23026</v>
      </c>
      <c r="P3290" t="s">
        <v>60</v>
      </c>
      <c r="Q3290" t="s">
        <v>58</v>
      </c>
    </row>
    <row r="3291" spans="1:17" x14ac:dyDescent="0.25">
      <c r="A3291" t="s">
        <v>30</v>
      </c>
      <c r="B3291" t="s">
        <v>36</v>
      </c>
      <c r="C3291" t="s">
        <v>37</v>
      </c>
      <c r="D3291" t="s">
        <v>59</v>
      </c>
      <c r="E3291">
        <v>16</v>
      </c>
      <c r="F3291" t="str">
        <f t="shared" si="51"/>
        <v>Average Per Ton1-in-2August Typical Event Day100% Cycling16</v>
      </c>
      <c r="G3291">
        <v>0.24921479999999999</v>
      </c>
      <c r="H3291">
        <v>0.35482639999999999</v>
      </c>
      <c r="I3291">
        <v>83.292299999999997</v>
      </c>
      <c r="J3291">
        <v>3.3243700000000001E-2</v>
      </c>
      <c r="K3291">
        <v>7.5999300000000006E-2</v>
      </c>
      <c r="L3291">
        <v>0.1056116</v>
      </c>
      <c r="M3291">
        <v>0.13522400000000001</v>
      </c>
      <c r="N3291">
        <v>0.17797959999999999</v>
      </c>
      <c r="O3291">
        <v>10695</v>
      </c>
      <c r="P3291" t="s">
        <v>60</v>
      </c>
      <c r="Q3291" t="s">
        <v>58</v>
      </c>
    </row>
    <row r="3292" spans="1:17" x14ac:dyDescent="0.25">
      <c r="A3292" t="s">
        <v>28</v>
      </c>
      <c r="B3292" t="s">
        <v>36</v>
      </c>
      <c r="C3292" t="s">
        <v>37</v>
      </c>
      <c r="D3292" t="s">
        <v>59</v>
      </c>
      <c r="E3292">
        <v>16</v>
      </c>
      <c r="F3292" t="str">
        <f t="shared" si="51"/>
        <v>Average Per Premise1-in-2August Typical Event Day100% Cycling16</v>
      </c>
      <c r="G3292">
        <v>1.1168899999999999</v>
      </c>
      <c r="H3292">
        <v>1.590203</v>
      </c>
      <c r="I3292">
        <v>83.292299999999997</v>
      </c>
      <c r="J3292">
        <v>0.14898620000000001</v>
      </c>
      <c r="K3292">
        <v>0.34060099999999999</v>
      </c>
      <c r="L3292">
        <v>0.47331289999999998</v>
      </c>
      <c r="M3292">
        <v>0.60602480000000003</v>
      </c>
      <c r="N3292">
        <v>0.79763969999999995</v>
      </c>
      <c r="O3292">
        <v>10695</v>
      </c>
      <c r="P3292" t="s">
        <v>60</v>
      </c>
      <c r="Q3292" t="s">
        <v>58</v>
      </c>
    </row>
    <row r="3293" spans="1:17" x14ac:dyDescent="0.25">
      <c r="A3293" t="s">
        <v>29</v>
      </c>
      <c r="B3293" t="s">
        <v>36</v>
      </c>
      <c r="C3293" t="s">
        <v>37</v>
      </c>
      <c r="D3293" t="s">
        <v>59</v>
      </c>
      <c r="E3293">
        <v>16</v>
      </c>
      <c r="F3293" t="str">
        <f t="shared" si="51"/>
        <v>Average Per Device1-in-2August Typical Event Day100% Cycling16</v>
      </c>
      <c r="G3293">
        <v>0.90459219999999996</v>
      </c>
      <c r="H3293">
        <v>1.287938</v>
      </c>
      <c r="I3293">
        <v>83.292299999999997</v>
      </c>
      <c r="J3293">
        <v>0.120667</v>
      </c>
      <c r="K3293">
        <v>0.27585979999999999</v>
      </c>
      <c r="L3293">
        <v>0.38334580000000001</v>
      </c>
      <c r="M3293">
        <v>0.49083189999999999</v>
      </c>
      <c r="N3293">
        <v>0.64602470000000001</v>
      </c>
      <c r="O3293">
        <v>10695</v>
      </c>
      <c r="P3293" t="s">
        <v>60</v>
      </c>
      <c r="Q3293" t="s">
        <v>58</v>
      </c>
    </row>
    <row r="3294" spans="1:17" x14ac:dyDescent="0.25">
      <c r="A3294" t="s">
        <v>43</v>
      </c>
      <c r="B3294" t="s">
        <v>36</v>
      </c>
      <c r="C3294" t="s">
        <v>37</v>
      </c>
      <c r="D3294" t="s">
        <v>59</v>
      </c>
      <c r="E3294">
        <v>16</v>
      </c>
      <c r="F3294" t="str">
        <f t="shared" si="51"/>
        <v>Aggregate1-in-2August Typical Event Day100% Cycling16</v>
      </c>
      <c r="G3294">
        <v>11.94514</v>
      </c>
      <c r="H3294">
        <v>17.00722</v>
      </c>
      <c r="I3294">
        <v>83.292299999999997</v>
      </c>
      <c r="J3294">
        <v>1.593407</v>
      </c>
      <c r="K3294">
        <v>3.642728</v>
      </c>
      <c r="L3294">
        <v>5.0620820000000002</v>
      </c>
      <c r="M3294">
        <v>6.4814350000000003</v>
      </c>
      <c r="N3294">
        <v>8.5307560000000002</v>
      </c>
      <c r="O3294">
        <v>10695</v>
      </c>
      <c r="P3294" t="s">
        <v>60</v>
      </c>
      <c r="Q3294" t="s">
        <v>58</v>
      </c>
    </row>
    <row r="3295" spans="1:17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0.43755260000000001</v>
      </c>
      <c r="H3295">
        <v>0.55122519999999997</v>
      </c>
      <c r="I3295">
        <v>84.061899999999994</v>
      </c>
      <c r="J3295">
        <v>-1.5529100000000001E-2</v>
      </c>
      <c r="K3295">
        <v>6.0804299999999999E-2</v>
      </c>
      <c r="L3295">
        <v>0.1136726</v>
      </c>
      <c r="M3295">
        <v>0.16654089999999999</v>
      </c>
      <c r="N3295">
        <v>0.24287439999999999</v>
      </c>
      <c r="O3295">
        <v>12331</v>
      </c>
      <c r="P3295" t="s">
        <v>60</v>
      </c>
      <c r="Q3295" t="s">
        <v>58</v>
      </c>
    </row>
    <row r="3296" spans="1:17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1.7960700000000001</v>
      </c>
      <c r="H3296">
        <v>2.2626750000000002</v>
      </c>
      <c r="I3296">
        <v>84.061899999999994</v>
      </c>
      <c r="J3296">
        <v>-6.3744099999999998E-2</v>
      </c>
      <c r="K3296">
        <v>0.24959010000000001</v>
      </c>
      <c r="L3296">
        <v>0.46660439999999997</v>
      </c>
      <c r="M3296">
        <v>0.68361870000000002</v>
      </c>
      <c r="N3296">
        <v>0.99695290000000003</v>
      </c>
      <c r="O3296">
        <v>12331</v>
      </c>
      <c r="P3296" t="s">
        <v>60</v>
      </c>
      <c r="Q3296" t="s">
        <v>58</v>
      </c>
    </row>
    <row r="3297" spans="1:17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1.5355570000000001</v>
      </c>
      <c r="H3297">
        <v>1.934482</v>
      </c>
      <c r="I3297">
        <v>84.061899999999994</v>
      </c>
      <c r="J3297">
        <v>-5.44983E-2</v>
      </c>
      <c r="K3297">
        <v>0.21338799999999999</v>
      </c>
      <c r="L3297">
        <v>0.39892519999999998</v>
      </c>
      <c r="M3297">
        <v>0.5844625</v>
      </c>
      <c r="N3297">
        <v>0.85234869999999996</v>
      </c>
      <c r="O3297">
        <v>12331</v>
      </c>
      <c r="P3297" t="s">
        <v>60</v>
      </c>
      <c r="Q3297" t="s">
        <v>58</v>
      </c>
    </row>
    <row r="3298" spans="1:17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22.14734</v>
      </c>
      <c r="H3298">
        <v>27.901039999999998</v>
      </c>
      <c r="I3298">
        <v>84.061899999999994</v>
      </c>
      <c r="J3298">
        <v>-0.78602850000000002</v>
      </c>
      <c r="K3298">
        <v>3.0776949999999998</v>
      </c>
      <c r="L3298">
        <v>5.7536990000000001</v>
      </c>
      <c r="M3298">
        <v>8.4297020000000007</v>
      </c>
      <c r="N3298">
        <v>12.293430000000001</v>
      </c>
      <c r="O3298">
        <v>12331</v>
      </c>
      <c r="P3298" t="s">
        <v>60</v>
      </c>
      <c r="Q3298" t="s">
        <v>58</v>
      </c>
    </row>
    <row r="3299" spans="1:17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0.35006969999999998</v>
      </c>
      <c r="H3299">
        <v>0.45999800000000002</v>
      </c>
      <c r="I3299">
        <v>83.704400000000007</v>
      </c>
      <c r="J3299">
        <v>7.1259000000000001E-3</v>
      </c>
      <c r="K3299">
        <v>6.7862400000000003E-2</v>
      </c>
      <c r="L3299">
        <v>0.10992830000000001</v>
      </c>
      <c r="M3299">
        <v>0.1519942</v>
      </c>
      <c r="N3299">
        <v>0.21273069999999999</v>
      </c>
      <c r="O3299">
        <v>23026</v>
      </c>
      <c r="P3299" t="s">
        <v>60</v>
      </c>
      <c r="Q3299" t="s">
        <v>58</v>
      </c>
    </row>
    <row r="3300" spans="1:17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1.4982409999999999</v>
      </c>
      <c r="H3300">
        <v>1.9687159999999999</v>
      </c>
      <c r="I3300">
        <v>83.704400000000007</v>
      </c>
      <c r="J3300">
        <v>3.04975E-2</v>
      </c>
      <c r="K3300">
        <v>0.29043980000000003</v>
      </c>
      <c r="L3300">
        <v>0.47047499999999998</v>
      </c>
      <c r="M3300">
        <v>0.65051029999999999</v>
      </c>
      <c r="N3300">
        <v>0.91045259999999995</v>
      </c>
      <c r="O3300">
        <v>23026</v>
      </c>
      <c r="P3300" t="s">
        <v>60</v>
      </c>
      <c r="Q3300" t="s">
        <v>58</v>
      </c>
    </row>
    <row r="3301" spans="1:17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1.2486790000000001</v>
      </c>
      <c r="H3301">
        <v>1.640787</v>
      </c>
      <c r="I3301">
        <v>83.704400000000007</v>
      </c>
      <c r="J3301">
        <v>2.5417499999999999E-2</v>
      </c>
      <c r="K3301">
        <v>0.2420612</v>
      </c>
      <c r="L3301">
        <v>0.39210790000000001</v>
      </c>
      <c r="M3301">
        <v>0.54215469999999999</v>
      </c>
      <c r="N3301">
        <v>0.75879830000000004</v>
      </c>
      <c r="O3301">
        <v>23026</v>
      </c>
      <c r="P3301" t="s">
        <v>60</v>
      </c>
      <c r="Q3301" t="s">
        <v>58</v>
      </c>
    </row>
    <row r="3302" spans="1:17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34.4985</v>
      </c>
      <c r="H3302">
        <v>45.331650000000003</v>
      </c>
      <c r="I3302">
        <v>83.704400000000007</v>
      </c>
      <c r="J3302">
        <v>0.7022351</v>
      </c>
      <c r="K3302">
        <v>6.6876660000000001</v>
      </c>
      <c r="L3302">
        <v>10.833159999999999</v>
      </c>
      <c r="M3302">
        <v>14.97865</v>
      </c>
      <c r="N3302">
        <v>20.964079999999999</v>
      </c>
      <c r="O3302">
        <v>23026</v>
      </c>
      <c r="P3302" t="s">
        <v>60</v>
      </c>
      <c r="Q3302" t="s">
        <v>58</v>
      </c>
    </row>
    <row r="3303" spans="1:17" x14ac:dyDescent="0.25">
      <c r="A3303" t="s">
        <v>30</v>
      </c>
      <c r="B3303" t="s">
        <v>36</v>
      </c>
      <c r="C3303" t="s">
        <v>49</v>
      </c>
      <c r="D3303" t="s">
        <v>59</v>
      </c>
      <c r="E3303">
        <v>16</v>
      </c>
      <c r="F3303" t="str">
        <f t="shared" si="51"/>
        <v>Average Per Ton1-in-2July Monthly System Peak Day100% Cycling16</v>
      </c>
      <c r="G3303">
        <v>0.23869979999999999</v>
      </c>
      <c r="H3303">
        <v>0.32223289999999999</v>
      </c>
      <c r="I3303">
        <v>80.486800000000002</v>
      </c>
      <c r="J3303">
        <v>6.9757999999999999E-3</v>
      </c>
      <c r="K3303">
        <v>5.2206500000000003E-2</v>
      </c>
      <c r="L3303">
        <v>8.3533099999999999E-2</v>
      </c>
      <c r="M3303">
        <v>0.1148598</v>
      </c>
      <c r="N3303">
        <v>0.1600905</v>
      </c>
      <c r="O3303">
        <v>10695</v>
      </c>
      <c r="P3303" t="s">
        <v>60</v>
      </c>
      <c r="Q3303" t="s">
        <v>58</v>
      </c>
    </row>
    <row r="3304" spans="1:17" x14ac:dyDescent="0.25">
      <c r="A3304" t="s">
        <v>28</v>
      </c>
      <c r="B3304" t="s">
        <v>36</v>
      </c>
      <c r="C3304" t="s">
        <v>49</v>
      </c>
      <c r="D3304" t="s">
        <v>59</v>
      </c>
      <c r="E3304">
        <v>16</v>
      </c>
      <c r="F3304" t="str">
        <f t="shared" si="51"/>
        <v>Average Per Premise1-in-2July Monthly System Peak Day100% Cycling16</v>
      </c>
      <c r="G3304">
        <v>1.069766</v>
      </c>
      <c r="H3304">
        <v>1.4441310000000001</v>
      </c>
      <c r="I3304">
        <v>80.486800000000002</v>
      </c>
      <c r="J3304">
        <v>3.12628E-2</v>
      </c>
      <c r="K3304">
        <v>0.2339704</v>
      </c>
      <c r="L3304">
        <v>0.37436510000000001</v>
      </c>
      <c r="M3304">
        <v>0.51475970000000004</v>
      </c>
      <c r="N3304">
        <v>0.71746730000000003</v>
      </c>
      <c r="O3304">
        <v>10695</v>
      </c>
      <c r="P3304" t="s">
        <v>60</v>
      </c>
      <c r="Q3304" t="s">
        <v>58</v>
      </c>
    </row>
    <row r="3305" spans="1:17" x14ac:dyDescent="0.25">
      <c r="A3305" t="s">
        <v>29</v>
      </c>
      <c r="B3305" t="s">
        <v>36</v>
      </c>
      <c r="C3305" t="s">
        <v>49</v>
      </c>
      <c r="D3305" t="s">
        <v>59</v>
      </c>
      <c r="E3305">
        <v>16</v>
      </c>
      <c r="F3305" t="str">
        <f t="shared" si="51"/>
        <v>Average Per Device1-in-2July Monthly System Peak Day100% Cycling16</v>
      </c>
      <c r="G3305">
        <v>0.86642509999999995</v>
      </c>
      <c r="H3305">
        <v>1.1696310000000001</v>
      </c>
      <c r="I3305">
        <v>80.486800000000002</v>
      </c>
      <c r="J3305">
        <v>2.53204E-2</v>
      </c>
      <c r="K3305">
        <v>0.18949740000000001</v>
      </c>
      <c r="L3305">
        <v>0.30320589999999997</v>
      </c>
      <c r="M3305">
        <v>0.41691440000000002</v>
      </c>
      <c r="N3305">
        <v>0.58109149999999998</v>
      </c>
      <c r="O3305">
        <v>10695</v>
      </c>
      <c r="P3305" t="s">
        <v>60</v>
      </c>
      <c r="Q3305" t="s">
        <v>58</v>
      </c>
    </row>
    <row r="3306" spans="1:17" x14ac:dyDescent="0.25">
      <c r="A3306" t="s">
        <v>43</v>
      </c>
      <c r="B3306" t="s">
        <v>36</v>
      </c>
      <c r="C3306" t="s">
        <v>49</v>
      </c>
      <c r="D3306" t="s">
        <v>59</v>
      </c>
      <c r="E3306">
        <v>16</v>
      </c>
      <c r="F3306" t="str">
        <f t="shared" si="51"/>
        <v>Aggregate1-in-2July Monthly System Peak Day100% Cycling16</v>
      </c>
      <c r="G3306">
        <v>11.441140000000001</v>
      </c>
      <c r="H3306">
        <v>15.444979999999999</v>
      </c>
      <c r="I3306">
        <v>80.486800000000002</v>
      </c>
      <c r="J3306">
        <v>0.33435550000000003</v>
      </c>
      <c r="K3306">
        <v>2.502313</v>
      </c>
      <c r="L3306">
        <v>4.0038340000000003</v>
      </c>
      <c r="M3306">
        <v>5.5053549999999998</v>
      </c>
      <c r="N3306">
        <v>7.6733130000000003</v>
      </c>
      <c r="O3306">
        <v>10695</v>
      </c>
      <c r="P3306" t="s">
        <v>60</v>
      </c>
      <c r="Q3306" t="s">
        <v>58</v>
      </c>
    </row>
    <row r="3307" spans="1:17" x14ac:dyDescent="0.25">
      <c r="A3307" t="s">
        <v>30</v>
      </c>
      <c r="B3307" t="s">
        <v>36</v>
      </c>
      <c r="C3307" t="s">
        <v>49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0.40816390000000002</v>
      </c>
      <c r="H3307">
        <v>0.50310239999999995</v>
      </c>
      <c r="I3307">
        <v>80.7577</v>
      </c>
      <c r="J3307">
        <v>-3.9810600000000002E-2</v>
      </c>
      <c r="K3307">
        <v>3.9800299999999997E-2</v>
      </c>
      <c r="L3307">
        <v>9.4938499999999995E-2</v>
      </c>
      <c r="M3307">
        <v>0.15007670000000001</v>
      </c>
      <c r="N3307">
        <v>0.22968749999999999</v>
      </c>
      <c r="O3307">
        <v>12331</v>
      </c>
      <c r="P3307" t="s">
        <v>60</v>
      </c>
      <c r="Q3307" t="s">
        <v>58</v>
      </c>
    </row>
    <row r="3308" spans="1:17" x14ac:dyDescent="0.25">
      <c r="A3308" t="s">
        <v>28</v>
      </c>
      <c r="B3308" t="s">
        <v>36</v>
      </c>
      <c r="C3308" t="s">
        <v>49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1.675435</v>
      </c>
      <c r="H3308">
        <v>2.0651389999999998</v>
      </c>
      <c r="I3308">
        <v>80.7577</v>
      </c>
      <c r="J3308">
        <v>-0.1634147</v>
      </c>
      <c r="K3308">
        <v>0.1633725</v>
      </c>
      <c r="L3308">
        <v>0.38970440000000001</v>
      </c>
      <c r="M3308">
        <v>0.61603620000000003</v>
      </c>
      <c r="N3308">
        <v>0.94282350000000004</v>
      </c>
      <c r="O3308">
        <v>12331</v>
      </c>
      <c r="P3308" t="s">
        <v>60</v>
      </c>
      <c r="Q3308" t="s">
        <v>58</v>
      </c>
    </row>
    <row r="3309" spans="1:17" x14ac:dyDescent="0.25">
      <c r="A3309" t="s">
        <v>29</v>
      </c>
      <c r="B3309" t="s">
        <v>36</v>
      </c>
      <c r="C3309" t="s">
        <v>49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1.43242</v>
      </c>
      <c r="H3309">
        <v>1.7655989999999999</v>
      </c>
      <c r="I3309">
        <v>80.7577</v>
      </c>
      <c r="J3309">
        <v>-0.13971210000000001</v>
      </c>
      <c r="K3309">
        <v>0.13967599999999999</v>
      </c>
      <c r="L3309">
        <v>0.33317920000000001</v>
      </c>
      <c r="M3309">
        <v>0.5266826</v>
      </c>
      <c r="N3309">
        <v>0.80607059999999997</v>
      </c>
      <c r="O3309">
        <v>12331</v>
      </c>
      <c r="P3309" t="s">
        <v>60</v>
      </c>
      <c r="Q3309" t="s">
        <v>58</v>
      </c>
    </row>
    <row r="3310" spans="1:17" x14ac:dyDescent="0.25">
      <c r="A3310" t="s">
        <v>43</v>
      </c>
      <c r="B3310" t="s">
        <v>36</v>
      </c>
      <c r="C3310" t="s">
        <v>49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20.659790000000001</v>
      </c>
      <c r="H3310">
        <v>25.465229999999998</v>
      </c>
      <c r="I3310">
        <v>80.7577</v>
      </c>
      <c r="J3310">
        <v>-2.0150670000000002</v>
      </c>
      <c r="K3310">
        <v>2.0145469999999999</v>
      </c>
      <c r="L3310">
        <v>4.8054439999999996</v>
      </c>
      <c r="M3310">
        <v>7.5963430000000001</v>
      </c>
      <c r="N3310">
        <v>11.625959999999999</v>
      </c>
      <c r="O3310">
        <v>12331</v>
      </c>
      <c r="P3310" t="s">
        <v>60</v>
      </c>
      <c r="Q3310" t="s">
        <v>58</v>
      </c>
    </row>
    <row r="3311" spans="1:17" x14ac:dyDescent="0.25">
      <c r="A3311" t="s">
        <v>30</v>
      </c>
      <c r="B3311" t="s">
        <v>36</v>
      </c>
      <c r="C3311" t="s">
        <v>49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0.32944780000000001</v>
      </c>
      <c r="H3311">
        <v>0.41908849999999997</v>
      </c>
      <c r="I3311">
        <v>80.631900000000002</v>
      </c>
      <c r="J3311">
        <v>-1.8078299999999999E-2</v>
      </c>
      <c r="K3311">
        <v>4.5562900000000003E-2</v>
      </c>
      <c r="L3311">
        <v>8.9640700000000004E-2</v>
      </c>
      <c r="M3311">
        <v>0.13371839999999999</v>
      </c>
      <c r="N3311">
        <v>0.1973597</v>
      </c>
      <c r="O3311">
        <v>23026</v>
      </c>
      <c r="P3311" t="s">
        <v>60</v>
      </c>
      <c r="Q3311" t="s">
        <v>58</v>
      </c>
    </row>
    <row r="3312" spans="1:17" x14ac:dyDescent="0.25">
      <c r="A3312" t="s">
        <v>28</v>
      </c>
      <c r="B3312" t="s">
        <v>36</v>
      </c>
      <c r="C3312" t="s">
        <v>49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1.409983</v>
      </c>
      <c r="H3312">
        <v>1.7936300000000001</v>
      </c>
      <c r="I3312">
        <v>80.631900000000002</v>
      </c>
      <c r="J3312">
        <v>-7.7372200000000002E-2</v>
      </c>
      <c r="K3312">
        <v>0.19500190000000001</v>
      </c>
      <c r="L3312">
        <v>0.38364740000000003</v>
      </c>
      <c r="M3312">
        <v>0.57229300000000005</v>
      </c>
      <c r="N3312">
        <v>0.8446671</v>
      </c>
      <c r="O3312">
        <v>23026</v>
      </c>
      <c r="P3312" t="s">
        <v>60</v>
      </c>
      <c r="Q3312" t="s">
        <v>58</v>
      </c>
    </row>
    <row r="3313" spans="1:17" x14ac:dyDescent="0.25">
      <c r="A3313" t="s">
        <v>29</v>
      </c>
      <c r="B3313" t="s">
        <v>36</v>
      </c>
      <c r="C3313" t="s">
        <v>49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1.175122</v>
      </c>
      <c r="H3313">
        <v>1.4948650000000001</v>
      </c>
      <c r="I3313">
        <v>80.631900000000002</v>
      </c>
      <c r="J3313">
        <v>-6.4484299999999994E-2</v>
      </c>
      <c r="K3313">
        <v>0.16252040000000001</v>
      </c>
      <c r="L3313">
        <v>0.31974320000000001</v>
      </c>
      <c r="M3313">
        <v>0.476966</v>
      </c>
      <c r="N3313">
        <v>0.70397080000000001</v>
      </c>
      <c r="O3313">
        <v>23026</v>
      </c>
      <c r="P3313" t="s">
        <v>60</v>
      </c>
      <c r="Q3313" t="s">
        <v>58</v>
      </c>
    </row>
    <row r="3314" spans="1:17" x14ac:dyDescent="0.25">
      <c r="A3314" t="s">
        <v>43</v>
      </c>
      <c r="B3314" t="s">
        <v>36</v>
      </c>
      <c r="C3314" t="s">
        <v>49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32.466259999999998</v>
      </c>
      <c r="H3314">
        <v>41.300130000000003</v>
      </c>
      <c r="I3314">
        <v>80.631900000000002</v>
      </c>
      <c r="J3314">
        <v>-1.7815730000000001</v>
      </c>
      <c r="K3314">
        <v>4.4901150000000003</v>
      </c>
      <c r="L3314">
        <v>8.8338660000000004</v>
      </c>
      <c r="M3314">
        <v>13.177619999999999</v>
      </c>
      <c r="N3314">
        <v>19.449300000000001</v>
      </c>
      <c r="O3314">
        <v>23026</v>
      </c>
      <c r="P3314" t="s">
        <v>60</v>
      </c>
      <c r="Q3314" t="s">
        <v>58</v>
      </c>
    </row>
    <row r="3315" spans="1:17" x14ac:dyDescent="0.25">
      <c r="A3315" t="s">
        <v>30</v>
      </c>
      <c r="B3315" t="s">
        <v>36</v>
      </c>
      <c r="C3315" t="s">
        <v>50</v>
      </c>
      <c r="D3315" t="s">
        <v>59</v>
      </c>
      <c r="E3315">
        <v>16</v>
      </c>
      <c r="F3315" t="str">
        <f t="shared" si="51"/>
        <v>Average Per Ton1-in-2June Monthly System Peak Day100% Cycling16</v>
      </c>
      <c r="G3315">
        <v>0.2237044</v>
      </c>
      <c r="H3315">
        <v>0.27575139999999998</v>
      </c>
      <c r="I3315">
        <v>75.539100000000005</v>
      </c>
      <c r="J3315">
        <v>-3.2043500000000003E-2</v>
      </c>
      <c r="K3315">
        <v>1.7637799999999999E-2</v>
      </c>
      <c r="L3315">
        <v>5.2047000000000003E-2</v>
      </c>
      <c r="M3315">
        <v>8.6456199999999997E-2</v>
      </c>
      <c r="N3315">
        <v>0.13613749999999999</v>
      </c>
      <c r="O3315">
        <v>10695</v>
      </c>
      <c r="P3315" t="s">
        <v>60</v>
      </c>
      <c r="Q3315" t="s">
        <v>58</v>
      </c>
    </row>
    <row r="3316" spans="1:17" x14ac:dyDescent="0.25">
      <c r="A3316" t="s">
        <v>28</v>
      </c>
      <c r="B3316" t="s">
        <v>36</v>
      </c>
      <c r="C3316" t="s">
        <v>50</v>
      </c>
      <c r="D3316" t="s">
        <v>59</v>
      </c>
      <c r="E3316">
        <v>16</v>
      </c>
      <c r="F3316" t="str">
        <f t="shared" si="51"/>
        <v>Average Per Premise1-in-2June Monthly System Peak Day100% Cycling16</v>
      </c>
      <c r="G3316">
        <v>1.002562</v>
      </c>
      <c r="H3316">
        <v>1.2358180000000001</v>
      </c>
      <c r="I3316">
        <v>75.539100000000005</v>
      </c>
      <c r="J3316">
        <v>-0.1436074</v>
      </c>
      <c r="K3316">
        <v>7.9046400000000003E-2</v>
      </c>
      <c r="L3316">
        <v>0.23325570000000001</v>
      </c>
      <c r="M3316">
        <v>0.38746510000000001</v>
      </c>
      <c r="N3316">
        <v>0.61011890000000002</v>
      </c>
      <c r="O3316">
        <v>10695</v>
      </c>
      <c r="P3316" t="s">
        <v>60</v>
      </c>
      <c r="Q3316" t="s">
        <v>58</v>
      </c>
    </row>
    <row r="3317" spans="1:17" x14ac:dyDescent="0.25">
      <c r="A3317" t="s">
        <v>29</v>
      </c>
      <c r="B3317" t="s">
        <v>36</v>
      </c>
      <c r="C3317" t="s">
        <v>50</v>
      </c>
      <c r="D3317" t="s">
        <v>59</v>
      </c>
      <c r="E3317">
        <v>16</v>
      </c>
      <c r="F3317" t="str">
        <f t="shared" si="51"/>
        <v>Average Per Device1-in-2June Monthly System Peak Day100% Cycling16</v>
      </c>
      <c r="G3317">
        <v>0.81199540000000003</v>
      </c>
      <c r="H3317">
        <v>1.0009140000000001</v>
      </c>
      <c r="I3317">
        <v>75.539100000000005</v>
      </c>
      <c r="J3317">
        <v>-0.1163106</v>
      </c>
      <c r="K3317">
        <v>6.4021300000000003E-2</v>
      </c>
      <c r="L3317">
        <v>0.18891859999999999</v>
      </c>
      <c r="M3317">
        <v>0.31381589999999998</v>
      </c>
      <c r="N3317">
        <v>0.49414780000000003</v>
      </c>
      <c r="O3317">
        <v>10695</v>
      </c>
      <c r="P3317" t="s">
        <v>60</v>
      </c>
      <c r="Q3317" t="s">
        <v>58</v>
      </c>
    </row>
    <row r="3318" spans="1:17" x14ac:dyDescent="0.25">
      <c r="A3318" t="s">
        <v>43</v>
      </c>
      <c r="B3318" t="s">
        <v>36</v>
      </c>
      <c r="C3318" t="s">
        <v>50</v>
      </c>
      <c r="D3318" t="s">
        <v>59</v>
      </c>
      <c r="E3318">
        <v>16</v>
      </c>
      <c r="F3318" t="str">
        <f t="shared" si="51"/>
        <v>Aggregate1-in-2June Monthly System Peak Day100% Cycling16</v>
      </c>
      <c r="G3318">
        <v>10.7224</v>
      </c>
      <c r="H3318">
        <v>13.21707</v>
      </c>
      <c r="I3318">
        <v>75.539100000000005</v>
      </c>
      <c r="J3318">
        <v>-1.5358810000000001</v>
      </c>
      <c r="K3318">
        <v>0.84540119999999996</v>
      </c>
      <c r="L3318">
        <v>2.4946700000000002</v>
      </c>
      <c r="M3318">
        <v>4.1439389999999996</v>
      </c>
      <c r="N3318">
        <v>6.5252220000000003</v>
      </c>
      <c r="O3318">
        <v>10695</v>
      </c>
      <c r="P3318" t="s">
        <v>60</v>
      </c>
      <c r="Q3318" t="s">
        <v>58</v>
      </c>
    </row>
    <row r="3319" spans="1:17" x14ac:dyDescent="0.25">
      <c r="A3319" t="s">
        <v>30</v>
      </c>
      <c r="B3319" t="s">
        <v>36</v>
      </c>
      <c r="C3319" t="s">
        <v>50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0.36881520000000001</v>
      </c>
      <c r="H3319">
        <v>0.43867050000000002</v>
      </c>
      <c r="I3319">
        <v>76.046400000000006</v>
      </c>
      <c r="J3319">
        <v>-7.4908600000000006E-2</v>
      </c>
      <c r="K3319">
        <v>1.0619099999999999E-2</v>
      </c>
      <c r="L3319">
        <v>6.9855299999999995E-2</v>
      </c>
      <c r="M3319">
        <v>0.1290914</v>
      </c>
      <c r="N3319">
        <v>0.21461910000000001</v>
      </c>
      <c r="O3319">
        <v>12331</v>
      </c>
      <c r="P3319" t="s">
        <v>60</v>
      </c>
      <c r="Q3319" t="s">
        <v>58</v>
      </c>
    </row>
    <row r="3320" spans="1:17" x14ac:dyDescent="0.25">
      <c r="A3320" t="s">
        <v>28</v>
      </c>
      <c r="B3320" t="s">
        <v>36</v>
      </c>
      <c r="C3320" t="s">
        <v>50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1.513916</v>
      </c>
      <c r="H3320">
        <v>1.800659</v>
      </c>
      <c r="I3320">
        <v>76.046400000000006</v>
      </c>
      <c r="J3320">
        <v>-0.30748540000000002</v>
      </c>
      <c r="K3320">
        <v>4.3589299999999997E-2</v>
      </c>
      <c r="L3320">
        <v>0.28674250000000001</v>
      </c>
      <c r="M3320">
        <v>0.52989580000000003</v>
      </c>
      <c r="N3320">
        <v>0.88097040000000004</v>
      </c>
      <c r="O3320">
        <v>12331</v>
      </c>
      <c r="P3320" t="s">
        <v>60</v>
      </c>
      <c r="Q3320" t="s">
        <v>58</v>
      </c>
    </row>
    <row r="3321" spans="1:17" x14ac:dyDescent="0.25">
      <c r="A3321" t="s">
        <v>29</v>
      </c>
      <c r="B3321" t="s">
        <v>36</v>
      </c>
      <c r="C3321" t="s">
        <v>50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1.2943290000000001</v>
      </c>
      <c r="H3321">
        <v>1.53948</v>
      </c>
      <c r="I3321">
        <v>76.046400000000006</v>
      </c>
      <c r="J3321">
        <v>-0.2628858</v>
      </c>
      <c r="K3321">
        <v>3.7266800000000003E-2</v>
      </c>
      <c r="L3321">
        <v>0.2451516</v>
      </c>
      <c r="M3321">
        <v>0.45303640000000001</v>
      </c>
      <c r="N3321">
        <v>0.75318909999999994</v>
      </c>
      <c r="O3321">
        <v>12331</v>
      </c>
      <c r="P3321" t="s">
        <v>60</v>
      </c>
      <c r="Q3321" t="s">
        <v>58</v>
      </c>
    </row>
    <row r="3322" spans="1:17" x14ac:dyDescent="0.25">
      <c r="A3322" t="s">
        <v>43</v>
      </c>
      <c r="B3322" t="s">
        <v>36</v>
      </c>
      <c r="C3322" t="s">
        <v>50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18.668099999999999</v>
      </c>
      <c r="H3322">
        <v>22.20392</v>
      </c>
      <c r="I3322">
        <v>76.046400000000006</v>
      </c>
      <c r="J3322">
        <v>-3.7916020000000001</v>
      </c>
      <c r="K3322">
        <v>0.53749939999999996</v>
      </c>
      <c r="L3322">
        <v>3.535822</v>
      </c>
      <c r="M3322">
        <v>6.5341449999999996</v>
      </c>
      <c r="N3322">
        <v>10.863250000000001</v>
      </c>
      <c r="O3322">
        <v>12331</v>
      </c>
      <c r="P3322" t="s">
        <v>60</v>
      </c>
      <c r="Q3322" t="s">
        <v>58</v>
      </c>
    </row>
    <row r="3323" spans="1:17" x14ac:dyDescent="0.25">
      <c r="A3323" t="s">
        <v>30</v>
      </c>
      <c r="B3323" t="s">
        <v>36</v>
      </c>
      <c r="C3323" t="s">
        <v>50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0.30141129999999999</v>
      </c>
      <c r="H3323">
        <v>0.3629946</v>
      </c>
      <c r="I3323">
        <v>75.8108</v>
      </c>
      <c r="J3323">
        <v>-5.4997799999999999E-2</v>
      </c>
      <c r="K3323">
        <v>1.3879300000000001E-2</v>
      </c>
      <c r="L3323">
        <v>6.1583300000000001E-2</v>
      </c>
      <c r="M3323">
        <v>0.10928740000000001</v>
      </c>
      <c r="N3323">
        <v>0.1781644</v>
      </c>
      <c r="O3323">
        <v>23026</v>
      </c>
      <c r="P3323" t="s">
        <v>60</v>
      </c>
      <c r="Q3323" t="s">
        <v>58</v>
      </c>
    </row>
    <row r="3324" spans="1:17" x14ac:dyDescent="0.25">
      <c r="A3324" t="s">
        <v>28</v>
      </c>
      <c r="B3324" t="s">
        <v>36</v>
      </c>
      <c r="C3324" t="s">
        <v>50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1.2899910000000001</v>
      </c>
      <c r="H3324">
        <v>1.5535570000000001</v>
      </c>
      <c r="I3324">
        <v>75.8108</v>
      </c>
      <c r="J3324">
        <v>-0.23538139999999999</v>
      </c>
      <c r="K3324">
        <v>5.9401099999999998E-2</v>
      </c>
      <c r="L3324">
        <v>0.26356649999999998</v>
      </c>
      <c r="M3324">
        <v>0.46773199999999998</v>
      </c>
      <c r="N3324">
        <v>0.76251440000000004</v>
      </c>
      <c r="O3324">
        <v>23026</v>
      </c>
      <c r="P3324" t="s">
        <v>60</v>
      </c>
      <c r="Q3324" t="s">
        <v>58</v>
      </c>
    </row>
    <row r="3325" spans="1:17" x14ac:dyDescent="0.25">
      <c r="A3325" t="s">
        <v>29</v>
      </c>
      <c r="B3325" t="s">
        <v>36</v>
      </c>
      <c r="C3325" t="s">
        <v>50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1.0751170000000001</v>
      </c>
      <c r="H3325">
        <v>1.294781</v>
      </c>
      <c r="I3325">
        <v>75.8108</v>
      </c>
      <c r="J3325">
        <v>-0.19617390000000001</v>
      </c>
      <c r="K3325">
        <v>4.9506599999999998E-2</v>
      </c>
      <c r="L3325">
        <v>0.2196642</v>
      </c>
      <c r="M3325">
        <v>0.3898218</v>
      </c>
      <c r="N3325">
        <v>0.63550229999999996</v>
      </c>
      <c r="O3325">
        <v>23026</v>
      </c>
      <c r="P3325" t="s">
        <v>60</v>
      </c>
      <c r="Q3325" t="s">
        <v>58</v>
      </c>
    </row>
    <row r="3326" spans="1:17" x14ac:dyDescent="0.25">
      <c r="A3326" t="s">
        <v>43</v>
      </c>
      <c r="B3326" t="s">
        <v>36</v>
      </c>
      <c r="C3326" t="s">
        <v>50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29.703330000000001</v>
      </c>
      <c r="H3326">
        <v>35.772210000000001</v>
      </c>
      <c r="I3326">
        <v>75.8108</v>
      </c>
      <c r="J3326">
        <v>-5.4198909999999998</v>
      </c>
      <c r="K3326">
        <v>1.3677699999999999</v>
      </c>
      <c r="L3326">
        <v>6.0688829999999996</v>
      </c>
      <c r="M3326">
        <v>10.77</v>
      </c>
      <c r="N3326">
        <v>17.557659999999998</v>
      </c>
      <c r="O3326">
        <v>23026</v>
      </c>
      <c r="P3326" t="s">
        <v>60</v>
      </c>
      <c r="Q3326" t="s">
        <v>58</v>
      </c>
    </row>
    <row r="3327" spans="1:17" x14ac:dyDescent="0.25">
      <c r="A3327" t="s">
        <v>30</v>
      </c>
      <c r="B3327" t="s">
        <v>36</v>
      </c>
      <c r="C3327" t="s">
        <v>51</v>
      </c>
      <c r="D3327" t="s">
        <v>59</v>
      </c>
      <c r="E3327">
        <v>16</v>
      </c>
      <c r="F3327" t="str">
        <f t="shared" si="51"/>
        <v>Average Per Ton1-in-2May Monthly System Peak Day100% Cycling16</v>
      </c>
      <c r="G3327">
        <v>0.20219290000000001</v>
      </c>
      <c r="H3327">
        <v>0.2090717</v>
      </c>
      <c r="I3327">
        <v>71.119600000000005</v>
      </c>
      <c r="J3327">
        <v>-9.0409799999999998E-2</v>
      </c>
      <c r="K3327">
        <v>-3.2930899999999999E-2</v>
      </c>
      <c r="L3327">
        <v>6.8789000000000003E-3</v>
      </c>
      <c r="M3327">
        <v>4.6688599999999997E-2</v>
      </c>
      <c r="N3327">
        <v>0.1041676</v>
      </c>
      <c r="O3327">
        <v>10695</v>
      </c>
      <c r="P3327" t="s">
        <v>60</v>
      </c>
      <c r="Q3327" t="s">
        <v>58</v>
      </c>
    </row>
    <row r="3328" spans="1:17" x14ac:dyDescent="0.25">
      <c r="A3328" t="s">
        <v>28</v>
      </c>
      <c r="B3328" t="s">
        <v>36</v>
      </c>
      <c r="C3328" t="s">
        <v>51</v>
      </c>
      <c r="D3328" t="s">
        <v>59</v>
      </c>
      <c r="E3328">
        <v>16</v>
      </c>
      <c r="F3328" t="str">
        <f t="shared" si="51"/>
        <v>Average Per Premise1-in-2May Monthly System Peak Day100% Cycling16</v>
      </c>
      <c r="G3328">
        <v>0.90615489999999999</v>
      </c>
      <c r="H3328">
        <v>0.93698349999999997</v>
      </c>
      <c r="I3328">
        <v>71.119600000000005</v>
      </c>
      <c r="J3328">
        <v>-0.40518389999999999</v>
      </c>
      <c r="K3328">
        <v>-0.1475842</v>
      </c>
      <c r="L3328">
        <v>3.0828600000000001E-2</v>
      </c>
      <c r="M3328">
        <v>0.20924139999999999</v>
      </c>
      <c r="N3328">
        <v>0.46684110000000001</v>
      </c>
      <c r="O3328">
        <v>10695</v>
      </c>
      <c r="P3328" t="s">
        <v>60</v>
      </c>
      <c r="Q3328" t="s">
        <v>58</v>
      </c>
    </row>
    <row r="3329" spans="1:17" x14ac:dyDescent="0.25">
      <c r="A3329" t="s">
        <v>29</v>
      </c>
      <c r="B3329" t="s">
        <v>36</v>
      </c>
      <c r="C3329" t="s">
        <v>51</v>
      </c>
      <c r="D3329" t="s">
        <v>59</v>
      </c>
      <c r="E3329">
        <v>16</v>
      </c>
      <c r="F3329" t="str">
        <f t="shared" si="51"/>
        <v>Average Per Device1-in-2May Monthly System Peak Day100% Cycling16</v>
      </c>
      <c r="G3329">
        <v>0.73391340000000005</v>
      </c>
      <c r="H3329">
        <v>0.7588821</v>
      </c>
      <c r="I3329">
        <v>71.119600000000005</v>
      </c>
      <c r="J3329">
        <v>-0.32816679999999998</v>
      </c>
      <c r="K3329">
        <v>-0.1195315</v>
      </c>
      <c r="L3329">
        <v>2.49687E-2</v>
      </c>
      <c r="M3329">
        <v>0.16946890000000001</v>
      </c>
      <c r="N3329">
        <v>0.3781042</v>
      </c>
      <c r="O3329">
        <v>10695</v>
      </c>
      <c r="P3329" t="s">
        <v>60</v>
      </c>
      <c r="Q3329" t="s">
        <v>58</v>
      </c>
    </row>
    <row r="3330" spans="1:17" x14ac:dyDescent="0.25">
      <c r="A3330" t="s">
        <v>43</v>
      </c>
      <c r="B3330" t="s">
        <v>36</v>
      </c>
      <c r="C3330" t="s">
        <v>51</v>
      </c>
      <c r="D3330" t="s">
        <v>59</v>
      </c>
      <c r="E3330">
        <v>16</v>
      </c>
      <c r="F3330" t="str">
        <f t="shared" si="51"/>
        <v>Aggregate1-in-2May Monthly System Peak Day100% Cycling16</v>
      </c>
      <c r="G3330">
        <v>9.6913260000000001</v>
      </c>
      <c r="H3330">
        <v>10.021039999999999</v>
      </c>
      <c r="I3330">
        <v>71.119600000000005</v>
      </c>
      <c r="J3330">
        <v>-4.3334419999999998</v>
      </c>
      <c r="K3330">
        <v>-1.5784130000000001</v>
      </c>
      <c r="L3330">
        <v>0.3297119</v>
      </c>
      <c r="M3330">
        <v>2.2378369999999999</v>
      </c>
      <c r="N3330">
        <v>4.9928660000000002</v>
      </c>
      <c r="O3330">
        <v>10695</v>
      </c>
      <c r="P3330" t="s">
        <v>60</v>
      </c>
      <c r="Q3330" t="s">
        <v>58</v>
      </c>
    </row>
    <row r="3331" spans="1:17" x14ac:dyDescent="0.25">
      <c r="A3331" t="s">
        <v>30</v>
      </c>
      <c r="B3331" t="s">
        <v>36</v>
      </c>
      <c r="C3331" t="s">
        <v>51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0.31301859999999998</v>
      </c>
      <c r="H3331">
        <v>0.34730559999999999</v>
      </c>
      <c r="I3331">
        <v>71.716300000000004</v>
      </c>
      <c r="J3331">
        <v>-0.12872320000000001</v>
      </c>
      <c r="K3331">
        <v>-3.2415399999999997E-2</v>
      </c>
      <c r="L3331">
        <v>3.4287100000000001E-2</v>
      </c>
      <c r="M3331">
        <v>0.1009896</v>
      </c>
      <c r="N3331">
        <v>0.19729740000000001</v>
      </c>
      <c r="O3331">
        <v>12331</v>
      </c>
      <c r="P3331" t="s">
        <v>60</v>
      </c>
      <c r="Q3331" t="s">
        <v>58</v>
      </c>
    </row>
    <row r="3332" spans="1:17" x14ac:dyDescent="0.25">
      <c r="A3332" t="s">
        <v>28</v>
      </c>
      <c r="B3332" t="s">
        <v>36</v>
      </c>
      <c r="C3332" t="s">
        <v>51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1.2848820000000001</v>
      </c>
      <c r="H3332">
        <v>1.4256230000000001</v>
      </c>
      <c r="I3332">
        <v>71.716300000000004</v>
      </c>
      <c r="J3332">
        <v>-0.52838419999999997</v>
      </c>
      <c r="K3332">
        <v>-0.13305900000000001</v>
      </c>
      <c r="L3332">
        <v>0.14074200000000001</v>
      </c>
      <c r="M3332">
        <v>0.41454299999999999</v>
      </c>
      <c r="N3332">
        <v>0.80986820000000004</v>
      </c>
      <c r="O3332">
        <v>12331</v>
      </c>
      <c r="P3332" t="s">
        <v>60</v>
      </c>
      <c r="Q3332" t="s">
        <v>58</v>
      </c>
    </row>
    <row r="3333" spans="1:17" x14ac:dyDescent="0.25">
      <c r="A3333" t="s">
        <v>29</v>
      </c>
      <c r="B3333" t="s">
        <v>36</v>
      </c>
      <c r="C3333" t="s">
        <v>51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1.098514</v>
      </c>
      <c r="H3333">
        <v>1.218842</v>
      </c>
      <c r="I3333">
        <v>71.716300000000004</v>
      </c>
      <c r="J3333">
        <v>-0.45174409999999998</v>
      </c>
      <c r="K3333">
        <v>-0.11375929999999999</v>
      </c>
      <c r="L3333">
        <v>0.1203279</v>
      </c>
      <c r="M3333">
        <v>0.35441509999999998</v>
      </c>
      <c r="N3333">
        <v>0.69239989999999996</v>
      </c>
      <c r="O3333">
        <v>12331</v>
      </c>
      <c r="P3333" t="s">
        <v>60</v>
      </c>
      <c r="Q3333" t="s">
        <v>58</v>
      </c>
    </row>
    <row r="3334" spans="1:17" x14ac:dyDescent="0.25">
      <c r="A3334" t="s">
        <v>43</v>
      </c>
      <c r="B3334" t="s">
        <v>36</v>
      </c>
      <c r="C3334" t="s">
        <v>51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15.843870000000001</v>
      </c>
      <c r="H3334">
        <v>17.579360000000001</v>
      </c>
      <c r="I3334">
        <v>71.716300000000004</v>
      </c>
      <c r="J3334">
        <v>-6.5155060000000002</v>
      </c>
      <c r="K3334">
        <v>-1.6407510000000001</v>
      </c>
      <c r="L3334">
        <v>1.7354890000000001</v>
      </c>
      <c r="M3334">
        <v>5.1117299999999997</v>
      </c>
      <c r="N3334">
        <v>9.9864850000000001</v>
      </c>
      <c r="O3334">
        <v>12331</v>
      </c>
      <c r="P3334" t="s">
        <v>60</v>
      </c>
      <c r="Q3334" t="s">
        <v>58</v>
      </c>
    </row>
    <row r="3335" spans="1:17" x14ac:dyDescent="0.25">
      <c r="A3335" t="s">
        <v>30</v>
      </c>
      <c r="B3335" t="s">
        <v>36</v>
      </c>
      <c r="C3335" t="s">
        <v>51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0.26153999999999999</v>
      </c>
      <c r="H3335">
        <v>0.28309600000000001</v>
      </c>
      <c r="I3335">
        <v>71.439099999999996</v>
      </c>
      <c r="J3335">
        <v>-0.1109266</v>
      </c>
      <c r="K3335">
        <v>-3.2654799999999998E-2</v>
      </c>
      <c r="L3335">
        <v>2.1555999999999999E-2</v>
      </c>
      <c r="M3335">
        <v>7.5766799999999995E-2</v>
      </c>
      <c r="N3335">
        <v>0.1540386</v>
      </c>
      <c r="O3335">
        <v>23026</v>
      </c>
      <c r="P3335" t="s">
        <v>60</v>
      </c>
      <c r="Q3335" t="s">
        <v>58</v>
      </c>
    </row>
    <row r="3336" spans="1:17" x14ac:dyDescent="0.25">
      <c r="A3336" t="s">
        <v>28</v>
      </c>
      <c r="B3336" t="s">
        <v>36</v>
      </c>
      <c r="C3336" t="s">
        <v>51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1.119348</v>
      </c>
      <c r="H3336">
        <v>1.2116039999999999</v>
      </c>
      <c r="I3336">
        <v>71.439099999999996</v>
      </c>
      <c r="J3336">
        <v>-0.4747478</v>
      </c>
      <c r="K3336">
        <v>-0.1397573</v>
      </c>
      <c r="L3336">
        <v>9.2256000000000005E-2</v>
      </c>
      <c r="M3336">
        <v>0.32426939999999999</v>
      </c>
      <c r="N3336">
        <v>0.65925990000000001</v>
      </c>
      <c r="O3336">
        <v>23026</v>
      </c>
      <c r="P3336" t="s">
        <v>60</v>
      </c>
      <c r="Q3336" t="s">
        <v>58</v>
      </c>
    </row>
    <row r="3337" spans="1:17" x14ac:dyDescent="0.25">
      <c r="A3337" t="s">
        <v>29</v>
      </c>
      <c r="B3337" t="s">
        <v>36</v>
      </c>
      <c r="C3337" t="s">
        <v>51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0.93289829999999996</v>
      </c>
      <c r="H3337">
        <v>1.009787</v>
      </c>
      <c r="I3337">
        <v>71.439099999999996</v>
      </c>
      <c r="J3337">
        <v>-0.39566899999999999</v>
      </c>
      <c r="K3337">
        <v>-0.1164779</v>
      </c>
      <c r="L3337">
        <v>7.6888899999999996E-2</v>
      </c>
      <c r="M3337">
        <v>0.27025579999999999</v>
      </c>
      <c r="N3337">
        <v>0.54944689999999996</v>
      </c>
      <c r="O3337">
        <v>23026</v>
      </c>
      <c r="P3337" t="s">
        <v>60</v>
      </c>
      <c r="Q3337" t="s">
        <v>58</v>
      </c>
    </row>
    <row r="3338" spans="1:17" x14ac:dyDescent="0.25">
      <c r="A3338" t="s">
        <v>43</v>
      </c>
      <c r="B3338" t="s">
        <v>36</v>
      </c>
      <c r="C3338" t="s">
        <v>51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25.77412</v>
      </c>
      <c r="H3338">
        <v>27.898399999999999</v>
      </c>
      <c r="I3338">
        <v>71.439099999999996</v>
      </c>
      <c r="J3338">
        <v>-10.93154</v>
      </c>
      <c r="K3338">
        <v>-3.2180520000000001</v>
      </c>
      <c r="L3338">
        <v>2.124288</v>
      </c>
      <c r="M3338">
        <v>7.466628</v>
      </c>
      <c r="N3338">
        <v>15.180120000000001</v>
      </c>
      <c r="O3338">
        <v>23026</v>
      </c>
      <c r="P3338" t="s">
        <v>60</v>
      </c>
      <c r="Q3338" t="s">
        <v>58</v>
      </c>
    </row>
    <row r="3339" spans="1:17" x14ac:dyDescent="0.25">
      <c r="A3339" t="s">
        <v>30</v>
      </c>
      <c r="B3339" t="s">
        <v>36</v>
      </c>
      <c r="C3339" t="s">
        <v>52</v>
      </c>
      <c r="D3339" t="s">
        <v>59</v>
      </c>
      <c r="E3339">
        <v>16</v>
      </c>
      <c r="F3339" t="str">
        <f t="shared" si="52"/>
        <v>Average Per Ton1-in-2October Monthly System Peak Day100% Cycling16</v>
      </c>
      <c r="G3339">
        <v>0.218722</v>
      </c>
      <c r="H3339">
        <v>0.26030730000000002</v>
      </c>
      <c r="I3339">
        <v>77.066100000000006</v>
      </c>
      <c r="J3339">
        <v>-4.5343899999999999E-2</v>
      </c>
      <c r="K3339">
        <v>6.0146000000000002E-3</v>
      </c>
      <c r="L3339">
        <v>4.1585400000000002E-2</v>
      </c>
      <c r="M3339">
        <v>7.7156100000000005E-2</v>
      </c>
      <c r="N3339">
        <v>0.12851460000000001</v>
      </c>
      <c r="O3339">
        <v>10695</v>
      </c>
      <c r="P3339" t="s">
        <v>60</v>
      </c>
      <c r="Q3339" t="s">
        <v>58</v>
      </c>
    </row>
    <row r="3340" spans="1:17" x14ac:dyDescent="0.25">
      <c r="A3340" t="s">
        <v>28</v>
      </c>
      <c r="B3340" t="s">
        <v>36</v>
      </c>
      <c r="C3340" t="s">
        <v>52</v>
      </c>
      <c r="D3340" t="s">
        <v>59</v>
      </c>
      <c r="E3340">
        <v>16</v>
      </c>
      <c r="F3340" t="str">
        <f t="shared" si="52"/>
        <v>Average Per Premise1-in-2October Monthly System Peak Day100% Cycling16</v>
      </c>
      <c r="G3340">
        <v>0.9802324</v>
      </c>
      <c r="H3340">
        <v>1.1666030000000001</v>
      </c>
      <c r="I3340">
        <v>77.066100000000006</v>
      </c>
      <c r="J3340">
        <v>-0.2032148</v>
      </c>
      <c r="K3340">
        <v>2.6955300000000001E-2</v>
      </c>
      <c r="L3340">
        <v>0.18637049999999999</v>
      </c>
      <c r="M3340">
        <v>0.34578560000000003</v>
      </c>
      <c r="N3340">
        <v>0.57595569999999996</v>
      </c>
      <c r="O3340">
        <v>10695</v>
      </c>
      <c r="P3340" t="s">
        <v>60</v>
      </c>
      <c r="Q3340" t="s">
        <v>58</v>
      </c>
    </row>
    <row r="3341" spans="1:17" x14ac:dyDescent="0.25">
      <c r="A3341" t="s">
        <v>29</v>
      </c>
      <c r="B3341" t="s">
        <v>36</v>
      </c>
      <c r="C3341" t="s">
        <v>52</v>
      </c>
      <c r="D3341" t="s">
        <v>59</v>
      </c>
      <c r="E3341">
        <v>16</v>
      </c>
      <c r="F3341" t="str">
        <f t="shared" si="52"/>
        <v>Average Per Device1-in-2October Monthly System Peak Day100% Cycling16</v>
      </c>
      <c r="G3341">
        <v>0.79391029999999996</v>
      </c>
      <c r="H3341">
        <v>0.94485549999999996</v>
      </c>
      <c r="I3341">
        <v>77.066100000000006</v>
      </c>
      <c r="J3341">
        <v>-0.16458780000000001</v>
      </c>
      <c r="K3341">
        <v>2.1831699999999999E-2</v>
      </c>
      <c r="L3341">
        <v>0.1509453</v>
      </c>
      <c r="M3341">
        <v>0.2800588</v>
      </c>
      <c r="N3341">
        <v>0.46647830000000001</v>
      </c>
      <c r="O3341">
        <v>10695</v>
      </c>
      <c r="P3341" t="s">
        <v>60</v>
      </c>
      <c r="Q3341" t="s">
        <v>58</v>
      </c>
    </row>
    <row r="3342" spans="1:17" x14ac:dyDescent="0.25">
      <c r="A3342" t="s">
        <v>43</v>
      </c>
      <c r="B3342" t="s">
        <v>36</v>
      </c>
      <c r="C3342" t="s">
        <v>52</v>
      </c>
      <c r="D3342" t="s">
        <v>59</v>
      </c>
      <c r="E3342">
        <v>16</v>
      </c>
      <c r="F3342" t="str">
        <f t="shared" si="52"/>
        <v>Aggregate1-in-2October Monthly System Peak Day100% Cycling16</v>
      </c>
      <c r="G3342">
        <v>10.48359</v>
      </c>
      <c r="H3342">
        <v>12.47682</v>
      </c>
      <c r="I3342">
        <v>77.066100000000006</v>
      </c>
      <c r="J3342">
        <v>-2.1733820000000001</v>
      </c>
      <c r="K3342">
        <v>0.28828740000000003</v>
      </c>
      <c r="L3342">
        <v>1.9932319999999999</v>
      </c>
      <c r="M3342">
        <v>3.6981769999999998</v>
      </c>
      <c r="N3342">
        <v>6.1598459999999999</v>
      </c>
      <c r="O3342">
        <v>10695</v>
      </c>
      <c r="P3342" t="s">
        <v>60</v>
      </c>
      <c r="Q3342" t="s">
        <v>58</v>
      </c>
    </row>
    <row r="3343" spans="1:17" x14ac:dyDescent="0.25">
      <c r="A3343" t="s">
        <v>30</v>
      </c>
      <c r="B3343" t="s">
        <v>36</v>
      </c>
      <c r="C3343" t="s">
        <v>52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0.35329680000000002</v>
      </c>
      <c r="H3343">
        <v>0.4132596</v>
      </c>
      <c r="I3343">
        <v>77.427099999999996</v>
      </c>
      <c r="J3343">
        <v>-8.94514E-2</v>
      </c>
      <c r="K3343">
        <v>-1.1762000000000001E-3</v>
      </c>
      <c r="L3343">
        <v>5.99629E-2</v>
      </c>
      <c r="M3343">
        <v>0.1211019</v>
      </c>
      <c r="N3343">
        <v>0.20937710000000001</v>
      </c>
      <c r="O3343">
        <v>12331</v>
      </c>
      <c r="P3343" t="s">
        <v>60</v>
      </c>
      <c r="Q3343" t="s">
        <v>58</v>
      </c>
    </row>
    <row r="3344" spans="1:17" x14ac:dyDescent="0.25">
      <c r="A3344" t="s">
        <v>28</v>
      </c>
      <c r="B3344" t="s">
        <v>36</v>
      </c>
      <c r="C3344" t="s">
        <v>52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1.4502159999999999</v>
      </c>
      <c r="H3344">
        <v>1.6963520000000001</v>
      </c>
      <c r="I3344">
        <v>77.427099999999996</v>
      </c>
      <c r="J3344">
        <v>-0.36718079999999997</v>
      </c>
      <c r="K3344">
        <v>-4.8282000000000004E-3</v>
      </c>
      <c r="L3344">
        <v>0.2461361</v>
      </c>
      <c r="M3344">
        <v>0.4971004</v>
      </c>
      <c r="N3344">
        <v>0.85945289999999996</v>
      </c>
      <c r="O3344">
        <v>12331</v>
      </c>
      <c r="P3344" t="s">
        <v>60</v>
      </c>
      <c r="Q3344" t="s">
        <v>58</v>
      </c>
    </row>
    <row r="3345" spans="1:17" x14ac:dyDescent="0.25">
      <c r="A3345" t="s">
        <v>29</v>
      </c>
      <c r="B3345" t="s">
        <v>36</v>
      </c>
      <c r="C3345" t="s">
        <v>52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1.239868</v>
      </c>
      <c r="H3345">
        <v>1.4503029999999999</v>
      </c>
      <c r="I3345">
        <v>77.427099999999996</v>
      </c>
      <c r="J3345">
        <v>-0.3139227</v>
      </c>
      <c r="K3345">
        <v>-4.1279000000000003E-3</v>
      </c>
      <c r="L3345">
        <v>0.21043500000000001</v>
      </c>
      <c r="M3345">
        <v>0.42499789999999998</v>
      </c>
      <c r="N3345">
        <v>0.73479260000000002</v>
      </c>
      <c r="O3345">
        <v>12331</v>
      </c>
      <c r="P3345" t="s">
        <v>60</v>
      </c>
      <c r="Q3345" t="s">
        <v>58</v>
      </c>
    </row>
    <row r="3346" spans="1:17" x14ac:dyDescent="0.25">
      <c r="A3346" t="s">
        <v>43</v>
      </c>
      <c r="B3346" t="s">
        <v>36</v>
      </c>
      <c r="C3346" t="s">
        <v>52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17.88261</v>
      </c>
      <c r="H3346">
        <v>20.917719999999999</v>
      </c>
      <c r="I3346">
        <v>77.427099999999996</v>
      </c>
      <c r="J3346">
        <v>-4.5277070000000004</v>
      </c>
      <c r="K3346">
        <v>-5.9536800000000001E-2</v>
      </c>
      <c r="L3346">
        <v>3.035104</v>
      </c>
      <c r="M3346">
        <v>6.1297449999999998</v>
      </c>
      <c r="N3346">
        <v>10.597910000000001</v>
      </c>
      <c r="O3346">
        <v>12331</v>
      </c>
      <c r="P3346" t="s">
        <v>60</v>
      </c>
      <c r="Q3346" t="s">
        <v>58</v>
      </c>
    </row>
    <row r="3347" spans="1:17" x14ac:dyDescent="0.25">
      <c r="A3347" t="s">
        <v>30</v>
      </c>
      <c r="B3347" t="s">
        <v>36</v>
      </c>
      <c r="C3347" t="s">
        <v>52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0.29078680000000001</v>
      </c>
      <c r="H3347">
        <v>0.3422133</v>
      </c>
      <c r="I3347">
        <v>77.259399999999999</v>
      </c>
      <c r="J3347">
        <v>-6.8963399999999994E-2</v>
      </c>
      <c r="K3347">
        <v>2.1638999999999999E-3</v>
      </c>
      <c r="L3347">
        <v>5.14265E-2</v>
      </c>
      <c r="M3347">
        <v>0.1006891</v>
      </c>
      <c r="N3347">
        <v>0.17181640000000001</v>
      </c>
      <c r="O3347">
        <v>23026</v>
      </c>
      <c r="P3347" t="s">
        <v>60</v>
      </c>
      <c r="Q3347" t="s">
        <v>58</v>
      </c>
    </row>
    <row r="3348" spans="1:17" x14ac:dyDescent="0.25">
      <c r="A3348" t="s">
        <v>28</v>
      </c>
      <c r="B3348" t="s">
        <v>36</v>
      </c>
      <c r="C3348" t="s">
        <v>52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1.2445200000000001</v>
      </c>
      <c r="H3348">
        <v>1.4646170000000001</v>
      </c>
      <c r="I3348">
        <v>77.259399999999999</v>
      </c>
      <c r="J3348">
        <v>-0.29515219999999998</v>
      </c>
      <c r="K3348">
        <v>9.2612000000000007E-3</v>
      </c>
      <c r="L3348">
        <v>0.22009699999999999</v>
      </c>
      <c r="M3348">
        <v>0.4309328</v>
      </c>
      <c r="N3348">
        <v>0.73534619999999995</v>
      </c>
      <c r="O3348">
        <v>23026</v>
      </c>
      <c r="P3348" t="s">
        <v>60</v>
      </c>
      <c r="Q3348" t="s">
        <v>58</v>
      </c>
    </row>
    <row r="3349" spans="1:17" x14ac:dyDescent="0.25">
      <c r="A3349" t="s">
        <v>29</v>
      </c>
      <c r="B3349" t="s">
        <v>36</v>
      </c>
      <c r="C3349" t="s">
        <v>52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1.03722</v>
      </c>
      <c r="H3349">
        <v>1.220655</v>
      </c>
      <c r="I3349">
        <v>77.259399999999999</v>
      </c>
      <c r="J3349">
        <v>-0.2459887</v>
      </c>
      <c r="K3349">
        <v>7.7185999999999999E-3</v>
      </c>
      <c r="L3349">
        <v>0.1834354</v>
      </c>
      <c r="M3349">
        <v>0.35915219999999998</v>
      </c>
      <c r="N3349">
        <v>0.6128595</v>
      </c>
      <c r="O3349">
        <v>23026</v>
      </c>
      <c r="P3349" t="s">
        <v>60</v>
      </c>
      <c r="Q3349" t="s">
        <v>58</v>
      </c>
    </row>
    <row r="3350" spans="1:17" x14ac:dyDescent="0.25">
      <c r="A3350" t="s">
        <v>43</v>
      </c>
      <c r="B3350" t="s">
        <v>36</v>
      </c>
      <c r="C3350" t="s">
        <v>52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28.656310000000001</v>
      </c>
      <c r="H3350">
        <v>33.724260000000001</v>
      </c>
      <c r="I3350">
        <v>77.259399999999999</v>
      </c>
      <c r="J3350">
        <v>-6.7961749999999999</v>
      </c>
      <c r="K3350">
        <v>0.21324870000000001</v>
      </c>
      <c r="L3350">
        <v>5.0679540000000003</v>
      </c>
      <c r="M3350">
        <v>9.9226580000000002</v>
      </c>
      <c r="N3350">
        <v>16.932079999999999</v>
      </c>
      <c r="O3350">
        <v>23026</v>
      </c>
      <c r="P3350" t="s">
        <v>60</v>
      </c>
      <c r="Q3350" t="s">
        <v>58</v>
      </c>
    </row>
    <row r="3351" spans="1:17" x14ac:dyDescent="0.25">
      <c r="A3351" t="s">
        <v>30</v>
      </c>
      <c r="B3351" t="s">
        <v>36</v>
      </c>
      <c r="C3351" t="s">
        <v>53</v>
      </c>
      <c r="D3351" t="s">
        <v>59</v>
      </c>
      <c r="E3351">
        <v>16</v>
      </c>
      <c r="F3351" t="str">
        <f t="shared" si="52"/>
        <v>Average Per Ton1-in-2September Monthly System Peak Day100% Cycling16</v>
      </c>
      <c r="G3351">
        <v>0.26914310000000002</v>
      </c>
      <c r="H3351">
        <v>0.41659869999999999</v>
      </c>
      <c r="I3351">
        <v>90.263000000000005</v>
      </c>
      <c r="J3351">
        <v>7.99068E-2</v>
      </c>
      <c r="K3351">
        <v>0.1198152</v>
      </c>
      <c r="L3351">
        <v>0.14745559999999999</v>
      </c>
      <c r="M3351">
        <v>0.175096</v>
      </c>
      <c r="N3351">
        <v>0.21500430000000001</v>
      </c>
      <c r="O3351">
        <v>10695</v>
      </c>
      <c r="P3351" t="s">
        <v>60</v>
      </c>
      <c r="Q3351" t="s">
        <v>58</v>
      </c>
    </row>
    <row r="3352" spans="1:17" x14ac:dyDescent="0.25">
      <c r="A3352" t="s">
        <v>28</v>
      </c>
      <c r="B3352" t="s">
        <v>36</v>
      </c>
      <c r="C3352" t="s">
        <v>53</v>
      </c>
      <c r="D3352" t="s">
        <v>59</v>
      </c>
      <c r="E3352">
        <v>16</v>
      </c>
      <c r="F3352" t="str">
        <f t="shared" si="52"/>
        <v>Average Per Premise1-in-2September Monthly System Peak Day100% Cycling16</v>
      </c>
      <c r="G3352">
        <v>1.206202</v>
      </c>
      <c r="H3352">
        <v>1.8670439999999999</v>
      </c>
      <c r="I3352">
        <v>90.263000000000005</v>
      </c>
      <c r="J3352">
        <v>0.35811320000000002</v>
      </c>
      <c r="K3352">
        <v>0.536968</v>
      </c>
      <c r="L3352">
        <v>0.66084229999999999</v>
      </c>
      <c r="M3352">
        <v>0.78471650000000004</v>
      </c>
      <c r="N3352">
        <v>0.96357130000000002</v>
      </c>
      <c r="O3352">
        <v>10695</v>
      </c>
      <c r="P3352" t="s">
        <v>60</v>
      </c>
      <c r="Q3352" t="s">
        <v>58</v>
      </c>
    </row>
    <row r="3353" spans="1:17" x14ac:dyDescent="0.25">
      <c r="A3353" t="s">
        <v>29</v>
      </c>
      <c r="B3353" t="s">
        <v>36</v>
      </c>
      <c r="C3353" t="s">
        <v>53</v>
      </c>
      <c r="D3353" t="s">
        <v>59</v>
      </c>
      <c r="E3353">
        <v>16</v>
      </c>
      <c r="F3353" t="str">
        <f t="shared" si="52"/>
        <v>Average Per Device1-in-2September Monthly System Peak Day100% Cycling16</v>
      </c>
      <c r="G3353">
        <v>0.9769274</v>
      </c>
      <c r="H3353">
        <v>1.512157</v>
      </c>
      <c r="I3353">
        <v>90.263000000000005</v>
      </c>
      <c r="J3353">
        <v>0.2900432</v>
      </c>
      <c r="K3353">
        <v>0.43490139999999999</v>
      </c>
      <c r="L3353">
        <v>0.53522970000000003</v>
      </c>
      <c r="M3353">
        <v>0.63555799999999996</v>
      </c>
      <c r="N3353">
        <v>0.78041609999999995</v>
      </c>
      <c r="O3353">
        <v>10695</v>
      </c>
      <c r="P3353" t="s">
        <v>60</v>
      </c>
      <c r="Q3353" t="s">
        <v>58</v>
      </c>
    </row>
    <row r="3354" spans="1:17" x14ac:dyDescent="0.25">
      <c r="A3354" t="s">
        <v>43</v>
      </c>
      <c r="B3354" t="s">
        <v>36</v>
      </c>
      <c r="C3354" t="s">
        <v>53</v>
      </c>
      <c r="D3354" t="s">
        <v>59</v>
      </c>
      <c r="E3354">
        <v>16</v>
      </c>
      <c r="F3354" t="str">
        <f t="shared" si="52"/>
        <v>Aggregate1-in-2September Monthly System Peak Day100% Cycling16</v>
      </c>
      <c r="G3354">
        <v>12.90033</v>
      </c>
      <c r="H3354">
        <v>19.968039999999998</v>
      </c>
      <c r="I3354">
        <v>90.263000000000005</v>
      </c>
      <c r="J3354">
        <v>3.8300209999999999</v>
      </c>
      <c r="K3354">
        <v>5.7428730000000003</v>
      </c>
      <c r="L3354">
        <v>7.0677079999999997</v>
      </c>
      <c r="M3354">
        <v>8.3925429999999999</v>
      </c>
      <c r="N3354">
        <v>10.305389999999999</v>
      </c>
      <c r="O3354">
        <v>10695</v>
      </c>
      <c r="P3354" t="s">
        <v>60</v>
      </c>
      <c r="Q3354" t="s">
        <v>58</v>
      </c>
    </row>
    <row r="3355" spans="1:17" x14ac:dyDescent="0.25">
      <c r="A3355" t="s">
        <v>30</v>
      </c>
      <c r="B3355" t="s">
        <v>36</v>
      </c>
      <c r="C3355" t="s">
        <v>53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0.49241259999999998</v>
      </c>
      <c r="H3355">
        <v>0.64105619999999996</v>
      </c>
      <c r="I3355">
        <v>91.575999999999993</v>
      </c>
      <c r="J3355">
        <v>2.4574200000000001E-2</v>
      </c>
      <c r="K3355">
        <v>9.7875400000000001E-2</v>
      </c>
      <c r="L3355">
        <v>0.14864359999999999</v>
      </c>
      <c r="M3355">
        <v>0.1994118</v>
      </c>
      <c r="N3355">
        <v>0.27271309999999999</v>
      </c>
      <c r="O3355">
        <v>12331</v>
      </c>
      <c r="P3355" t="s">
        <v>60</v>
      </c>
      <c r="Q3355" t="s">
        <v>58</v>
      </c>
    </row>
    <row r="3356" spans="1:17" x14ac:dyDescent="0.25">
      <c r="A3356" t="s">
        <v>28</v>
      </c>
      <c r="B3356" t="s">
        <v>36</v>
      </c>
      <c r="C3356" t="s">
        <v>53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2.0212599999999998</v>
      </c>
      <c r="H3356">
        <v>2.6314129999999998</v>
      </c>
      <c r="I3356">
        <v>91.575999999999993</v>
      </c>
      <c r="J3356">
        <v>0.1008723</v>
      </c>
      <c r="K3356">
        <v>0.4017599</v>
      </c>
      <c r="L3356">
        <v>0.61015370000000002</v>
      </c>
      <c r="M3356">
        <v>0.81854760000000004</v>
      </c>
      <c r="N3356">
        <v>1.119435</v>
      </c>
      <c r="O3356">
        <v>12331</v>
      </c>
      <c r="P3356" t="s">
        <v>60</v>
      </c>
      <c r="Q3356" t="s">
        <v>58</v>
      </c>
    </row>
    <row r="3357" spans="1:17" x14ac:dyDescent="0.25">
      <c r="A3357" t="s">
        <v>29</v>
      </c>
      <c r="B3357" t="s">
        <v>36</v>
      </c>
      <c r="C3357" t="s">
        <v>53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1.728084</v>
      </c>
      <c r="H3357">
        <v>2.2497370000000001</v>
      </c>
      <c r="I3357">
        <v>91.575999999999993</v>
      </c>
      <c r="J3357">
        <v>8.6241200000000004E-2</v>
      </c>
      <c r="K3357">
        <v>0.34348620000000002</v>
      </c>
      <c r="L3357">
        <v>0.52165329999999999</v>
      </c>
      <c r="M3357">
        <v>0.69982040000000001</v>
      </c>
      <c r="N3357">
        <v>0.95706550000000001</v>
      </c>
      <c r="O3357">
        <v>12331</v>
      </c>
      <c r="P3357" t="s">
        <v>60</v>
      </c>
      <c r="Q3357" t="s">
        <v>58</v>
      </c>
    </row>
    <row r="3358" spans="1:17" x14ac:dyDescent="0.25">
      <c r="A3358" t="s">
        <v>43</v>
      </c>
      <c r="B3358" t="s">
        <v>36</v>
      </c>
      <c r="C3358" t="s">
        <v>53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24.924150000000001</v>
      </c>
      <c r="H3358">
        <v>32.447960000000002</v>
      </c>
      <c r="I3358">
        <v>91.575999999999993</v>
      </c>
      <c r="J3358">
        <v>1.2438560000000001</v>
      </c>
      <c r="K3358">
        <v>4.9541019999999998</v>
      </c>
      <c r="L3358">
        <v>7.5238060000000004</v>
      </c>
      <c r="M3358">
        <v>10.09351</v>
      </c>
      <c r="N3358">
        <v>13.80376</v>
      </c>
      <c r="O3358">
        <v>12331</v>
      </c>
      <c r="P3358" t="s">
        <v>60</v>
      </c>
      <c r="Q3358" t="s">
        <v>58</v>
      </c>
    </row>
    <row r="3359" spans="1:17" x14ac:dyDescent="0.25">
      <c r="A3359" t="s">
        <v>30</v>
      </c>
      <c r="B3359" t="s">
        <v>36</v>
      </c>
      <c r="C3359" t="s">
        <v>53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0.38870389999999999</v>
      </c>
      <c r="H3359">
        <v>0.53679569999999999</v>
      </c>
      <c r="I3359">
        <v>90.966099999999997</v>
      </c>
      <c r="J3359">
        <v>5.02762E-2</v>
      </c>
      <c r="K3359">
        <v>0.10806640000000001</v>
      </c>
      <c r="L3359">
        <v>0.1480918</v>
      </c>
      <c r="M3359">
        <v>0.18811710000000001</v>
      </c>
      <c r="N3359">
        <v>0.2459074</v>
      </c>
      <c r="O3359">
        <v>23026</v>
      </c>
      <c r="P3359" t="s">
        <v>60</v>
      </c>
      <c r="Q3359" t="s">
        <v>58</v>
      </c>
    </row>
    <row r="3360" spans="1:17" x14ac:dyDescent="0.25">
      <c r="A3360" t="s">
        <v>28</v>
      </c>
      <c r="B3360" t="s">
        <v>36</v>
      </c>
      <c r="C3360" t="s">
        <v>53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1.663589</v>
      </c>
      <c r="H3360">
        <v>2.2973970000000001</v>
      </c>
      <c r="I3360">
        <v>90.966099999999997</v>
      </c>
      <c r="J3360">
        <v>0.2151738</v>
      </c>
      <c r="K3360">
        <v>0.46250659999999999</v>
      </c>
      <c r="L3360">
        <v>0.6338085</v>
      </c>
      <c r="M3360">
        <v>0.8051104</v>
      </c>
      <c r="N3360">
        <v>1.052443</v>
      </c>
      <c r="O3360">
        <v>23026</v>
      </c>
      <c r="P3360" t="s">
        <v>60</v>
      </c>
      <c r="Q3360" t="s">
        <v>58</v>
      </c>
    </row>
    <row r="3361" spans="1:17" x14ac:dyDescent="0.25">
      <c r="A3361" t="s">
        <v>29</v>
      </c>
      <c r="B3361" t="s">
        <v>36</v>
      </c>
      <c r="C3361" t="s">
        <v>53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1.386485</v>
      </c>
      <c r="H3361">
        <v>1.91472</v>
      </c>
      <c r="I3361">
        <v>90.966099999999997</v>
      </c>
      <c r="J3361">
        <v>0.1793323</v>
      </c>
      <c r="K3361">
        <v>0.3854668</v>
      </c>
      <c r="L3361">
        <v>0.52823489999999995</v>
      </c>
      <c r="M3361">
        <v>0.67100300000000002</v>
      </c>
      <c r="N3361">
        <v>0.87713759999999996</v>
      </c>
      <c r="O3361">
        <v>23026</v>
      </c>
      <c r="P3361" t="s">
        <v>60</v>
      </c>
      <c r="Q3361" t="s">
        <v>58</v>
      </c>
    </row>
    <row r="3362" spans="1:17" x14ac:dyDescent="0.25">
      <c r="A3362" t="s">
        <v>43</v>
      </c>
      <c r="B3362" t="s">
        <v>36</v>
      </c>
      <c r="C3362" t="s">
        <v>53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38.305799999999998</v>
      </c>
      <c r="H3362">
        <v>52.89987</v>
      </c>
      <c r="I3362">
        <v>90.966099999999997</v>
      </c>
      <c r="J3362">
        <v>4.9545919999999999</v>
      </c>
      <c r="K3362">
        <v>10.64968</v>
      </c>
      <c r="L3362">
        <v>14.59407</v>
      </c>
      <c r="M3362">
        <v>18.53847</v>
      </c>
      <c r="N3362">
        <v>24.233560000000001</v>
      </c>
      <c r="O3362">
        <v>23026</v>
      </c>
      <c r="P3362" t="s">
        <v>60</v>
      </c>
      <c r="Q3362" t="s">
        <v>58</v>
      </c>
    </row>
    <row r="3363" spans="1:17" x14ac:dyDescent="0.25">
      <c r="A3363" t="s">
        <v>30</v>
      </c>
      <c r="B3363" t="s">
        <v>36</v>
      </c>
      <c r="C3363" t="s">
        <v>48</v>
      </c>
      <c r="D3363" t="s">
        <v>59</v>
      </c>
      <c r="E3363">
        <v>17</v>
      </c>
      <c r="F3363" t="str">
        <f t="shared" si="52"/>
        <v>Average Per Ton1-in-2August Monthly System Peak Day100% Cycling17</v>
      </c>
      <c r="G3363">
        <v>0.27564860000000002</v>
      </c>
      <c r="H3363">
        <v>0.42845490000000003</v>
      </c>
      <c r="I3363">
        <v>86.360900000000001</v>
      </c>
      <c r="J3363">
        <v>7.8137100000000001E-2</v>
      </c>
      <c r="K3363">
        <v>0.12225229999999999</v>
      </c>
      <c r="L3363">
        <v>0.15280630000000001</v>
      </c>
      <c r="M3363">
        <v>0.1833603</v>
      </c>
      <c r="N3363">
        <v>0.2274755</v>
      </c>
      <c r="O3363">
        <v>10695</v>
      </c>
      <c r="P3363" t="s">
        <v>60</v>
      </c>
      <c r="Q3363" t="s">
        <v>58</v>
      </c>
    </row>
    <row r="3364" spans="1:17" x14ac:dyDescent="0.25">
      <c r="A3364" t="s">
        <v>28</v>
      </c>
      <c r="B3364" t="s">
        <v>36</v>
      </c>
      <c r="C3364" t="s">
        <v>48</v>
      </c>
      <c r="D3364" t="s">
        <v>59</v>
      </c>
      <c r="E3364">
        <v>17</v>
      </c>
      <c r="F3364" t="str">
        <f t="shared" si="52"/>
        <v>Average Per Premise1-in-2August Monthly System Peak Day100% Cycling17</v>
      </c>
      <c r="G3364">
        <v>1.235357</v>
      </c>
      <c r="H3364">
        <v>1.9201790000000001</v>
      </c>
      <c r="I3364">
        <v>86.360900000000001</v>
      </c>
      <c r="J3364">
        <v>0.3501822</v>
      </c>
      <c r="K3364">
        <v>0.5478904</v>
      </c>
      <c r="L3364">
        <v>0.68482240000000005</v>
      </c>
      <c r="M3364">
        <v>0.8217544</v>
      </c>
      <c r="N3364">
        <v>1.019463</v>
      </c>
      <c r="O3364">
        <v>10695</v>
      </c>
      <c r="P3364" t="s">
        <v>60</v>
      </c>
      <c r="Q3364" t="s">
        <v>58</v>
      </c>
    </row>
    <row r="3365" spans="1:17" x14ac:dyDescent="0.25">
      <c r="A3365" t="s">
        <v>29</v>
      </c>
      <c r="B3365" t="s">
        <v>36</v>
      </c>
      <c r="C3365" t="s">
        <v>48</v>
      </c>
      <c r="D3365" t="s">
        <v>59</v>
      </c>
      <c r="E3365">
        <v>17</v>
      </c>
      <c r="F3365" t="str">
        <f t="shared" si="52"/>
        <v>Average Per Device1-in-2August Monthly System Peak Day100% Cycling17</v>
      </c>
      <c r="G3365">
        <v>1.0005409999999999</v>
      </c>
      <c r="H3365">
        <v>1.5551919999999999</v>
      </c>
      <c r="I3365">
        <v>86.360900000000001</v>
      </c>
      <c r="J3365">
        <v>0.28361969999999997</v>
      </c>
      <c r="K3365">
        <v>0.44374760000000002</v>
      </c>
      <c r="L3365">
        <v>0.55465169999999997</v>
      </c>
      <c r="M3365">
        <v>0.66555569999999997</v>
      </c>
      <c r="N3365">
        <v>0.82568359999999996</v>
      </c>
      <c r="O3365">
        <v>10695</v>
      </c>
      <c r="P3365" t="s">
        <v>60</v>
      </c>
      <c r="Q3365" t="s">
        <v>58</v>
      </c>
    </row>
    <row r="3366" spans="1:17" x14ac:dyDescent="0.25">
      <c r="A3366" t="s">
        <v>43</v>
      </c>
      <c r="B3366" t="s">
        <v>36</v>
      </c>
      <c r="C3366" t="s">
        <v>48</v>
      </c>
      <c r="D3366" t="s">
        <v>59</v>
      </c>
      <c r="E3366">
        <v>17</v>
      </c>
      <c r="F3366" t="str">
        <f t="shared" si="52"/>
        <v>Aggregate1-in-2August Monthly System Peak Day100% Cycling17</v>
      </c>
      <c r="G3366">
        <v>13.21214</v>
      </c>
      <c r="H3366">
        <v>20.53632</v>
      </c>
      <c r="I3366">
        <v>86.360900000000001</v>
      </c>
      <c r="J3366">
        <v>3.7451989999999999</v>
      </c>
      <c r="K3366">
        <v>5.8596870000000001</v>
      </c>
      <c r="L3366">
        <v>7.3241759999999996</v>
      </c>
      <c r="M3366">
        <v>8.7886629999999997</v>
      </c>
      <c r="N3366">
        <v>10.90315</v>
      </c>
      <c r="O3366">
        <v>10695</v>
      </c>
      <c r="P3366" t="s">
        <v>60</v>
      </c>
      <c r="Q3366" t="s">
        <v>58</v>
      </c>
    </row>
    <row r="3367" spans="1:17" x14ac:dyDescent="0.25">
      <c r="A3367" t="s">
        <v>30</v>
      </c>
      <c r="B3367" t="s">
        <v>36</v>
      </c>
      <c r="C3367" t="s">
        <v>48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0.51052319999999995</v>
      </c>
      <c r="H3367">
        <v>0.65556570000000003</v>
      </c>
      <c r="I3367">
        <v>87.226200000000006</v>
      </c>
      <c r="J3367">
        <v>1.71526E-2</v>
      </c>
      <c r="K3367">
        <v>9.2711000000000002E-2</v>
      </c>
      <c r="L3367">
        <v>0.14504239999999999</v>
      </c>
      <c r="M3367">
        <v>0.19737389999999999</v>
      </c>
      <c r="N3367">
        <v>0.27293220000000001</v>
      </c>
      <c r="O3367">
        <v>12331</v>
      </c>
      <c r="P3367" t="s">
        <v>60</v>
      </c>
      <c r="Q3367" t="s">
        <v>58</v>
      </c>
    </row>
    <row r="3368" spans="1:17" x14ac:dyDescent="0.25">
      <c r="A3368" t="s">
        <v>28</v>
      </c>
      <c r="B3368" t="s">
        <v>36</v>
      </c>
      <c r="C3368" t="s">
        <v>48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2.0956000000000001</v>
      </c>
      <c r="H3368">
        <v>2.6909719999999999</v>
      </c>
      <c r="I3368">
        <v>87.226200000000006</v>
      </c>
      <c r="J3368">
        <v>7.0408299999999993E-2</v>
      </c>
      <c r="K3368">
        <v>0.38056089999999998</v>
      </c>
      <c r="L3368">
        <v>0.5953716</v>
      </c>
      <c r="M3368">
        <v>0.81018230000000002</v>
      </c>
      <c r="N3368">
        <v>1.1203350000000001</v>
      </c>
      <c r="O3368">
        <v>12331</v>
      </c>
      <c r="P3368" t="s">
        <v>60</v>
      </c>
      <c r="Q3368" t="s">
        <v>58</v>
      </c>
    </row>
    <row r="3369" spans="1:17" x14ac:dyDescent="0.25">
      <c r="A3369" t="s">
        <v>29</v>
      </c>
      <c r="B3369" t="s">
        <v>36</v>
      </c>
      <c r="C3369" t="s">
        <v>48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1.791642</v>
      </c>
      <c r="H3369">
        <v>2.3006570000000002</v>
      </c>
      <c r="I3369">
        <v>87.226200000000006</v>
      </c>
      <c r="J3369">
        <v>6.0195800000000001E-2</v>
      </c>
      <c r="K3369">
        <v>0.32536199999999998</v>
      </c>
      <c r="L3369">
        <v>0.5090152</v>
      </c>
      <c r="M3369">
        <v>0.69266850000000002</v>
      </c>
      <c r="N3369">
        <v>0.95783450000000003</v>
      </c>
      <c r="O3369">
        <v>12331</v>
      </c>
      <c r="P3369" t="s">
        <v>60</v>
      </c>
      <c r="Q3369" t="s">
        <v>58</v>
      </c>
    </row>
    <row r="3370" spans="1:17" x14ac:dyDescent="0.25">
      <c r="A3370" t="s">
        <v>43</v>
      </c>
      <c r="B3370" t="s">
        <v>36</v>
      </c>
      <c r="C3370" t="s">
        <v>48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25.84085</v>
      </c>
      <c r="H3370">
        <v>33.182380000000002</v>
      </c>
      <c r="I3370">
        <v>87.226200000000006</v>
      </c>
      <c r="J3370">
        <v>0.86820459999999999</v>
      </c>
      <c r="K3370">
        <v>4.6926959999999998</v>
      </c>
      <c r="L3370">
        <v>7.3415270000000001</v>
      </c>
      <c r="M3370">
        <v>9.9903580000000005</v>
      </c>
      <c r="N3370">
        <v>13.81485</v>
      </c>
      <c r="O3370">
        <v>12331</v>
      </c>
      <c r="P3370" t="s">
        <v>60</v>
      </c>
      <c r="Q3370" t="s">
        <v>58</v>
      </c>
    </row>
    <row r="3371" spans="1:17" x14ac:dyDescent="0.25">
      <c r="A3371" t="s">
        <v>30</v>
      </c>
      <c r="B3371" t="s">
        <v>36</v>
      </c>
      <c r="C3371" t="s">
        <v>48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0.4014239</v>
      </c>
      <c r="H3371">
        <v>0.55007269999999997</v>
      </c>
      <c r="I3371">
        <v>86.824299999999994</v>
      </c>
      <c r="J3371">
        <v>4.5479899999999997E-2</v>
      </c>
      <c r="K3371">
        <v>0.1064329</v>
      </c>
      <c r="L3371">
        <v>0.1486488</v>
      </c>
      <c r="M3371">
        <v>0.1908646</v>
      </c>
      <c r="N3371">
        <v>0.25181759999999997</v>
      </c>
      <c r="O3371">
        <v>23026</v>
      </c>
      <c r="P3371" t="s">
        <v>60</v>
      </c>
      <c r="Q3371" t="s">
        <v>58</v>
      </c>
    </row>
    <row r="3372" spans="1:17" x14ac:dyDescent="0.25">
      <c r="A3372" t="s">
        <v>28</v>
      </c>
      <c r="B3372" t="s">
        <v>36</v>
      </c>
      <c r="C3372" t="s">
        <v>48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1.718029</v>
      </c>
      <c r="H3372">
        <v>2.3542209999999999</v>
      </c>
      <c r="I3372">
        <v>86.824299999999994</v>
      </c>
      <c r="J3372">
        <v>0.1946466</v>
      </c>
      <c r="K3372">
        <v>0.45551540000000001</v>
      </c>
      <c r="L3372">
        <v>0.63619230000000004</v>
      </c>
      <c r="M3372">
        <v>0.81686919999999996</v>
      </c>
      <c r="N3372">
        <v>1.0777380000000001</v>
      </c>
      <c r="O3372">
        <v>23026</v>
      </c>
      <c r="P3372" t="s">
        <v>60</v>
      </c>
      <c r="Q3372" t="s">
        <v>58</v>
      </c>
    </row>
    <row r="3373" spans="1:17" x14ac:dyDescent="0.25">
      <c r="A3373" t="s">
        <v>29</v>
      </c>
      <c r="B3373" t="s">
        <v>36</v>
      </c>
      <c r="C3373" t="s">
        <v>48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1.431856</v>
      </c>
      <c r="H3373">
        <v>1.962078</v>
      </c>
      <c r="I3373">
        <v>86.824299999999994</v>
      </c>
      <c r="J3373">
        <v>0.16222429999999999</v>
      </c>
      <c r="K3373">
        <v>0.37964009999999998</v>
      </c>
      <c r="L3373">
        <v>0.53022170000000002</v>
      </c>
      <c r="M3373">
        <v>0.68080320000000005</v>
      </c>
      <c r="N3373">
        <v>0.89821899999999999</v>
      </c>
      <c r="O3373">
        <v>23026</v>
      </c>
      <c r="P3373" t="s">
        <v>60</v>
      </c>
      <c r="Q3373" t="s">
        <v>58</v>
      </c>
    </row>
    <row r="3374" spans="1:17" x14ac:dyDescent="0.25">
      <c r="A3374" t="s">
        <v>43</v>
      </c>
      <c r="B3374" t="s">
        <v>36</v>
      </c>
      <c r="C3374" t="s">
        <v>48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39.559330000000003</v>
      </c>
      <c r="H3374">
        <v>54.208289999999998</v>
      </c>
      <c r="I3374">
        <v>86.824299999999994</v>
      </c>
      <c r="J3374">
        <v>4.4819329999999997</v>
      </c>
      <c r="K3374">
        <v>10.4887</v>
      </c>
      <c r="L3374">
        <v>14.648960000000001</v>
      </c>
      <c r="M3374">
        <v>18.809229999999999</v>
      </c>
      <c r="N3374">
        <v>24.815989999999999</v>
      </c>
      <c r="O3374">
        <v>23026</v>
      </c>
      <c r="P3374" t="s">
        <v>60</v>
      </c>
      <c r="Q3374" t="s">
        <v>58</v>
      </c>
    </row>
    <row r="3375" spans="1:17" x14ac:dyDescent="0.25">
      <c r="A3375" t="s">
        <v>30</v>
      </c>
      <c r="B3375" t="s">
        <v>36</v>
      </c>
      <c r="C3375" t="s">
        <v>37</v>
      </c>
      <c r="D3375" t="s">
        <v>59</v>
      </c>
      <c r="E3375">
        <v>17</v>
      </c>
      <c r="F3375" t="str">
        <f t="shared" si="52"/>
        <v>Average Per Ton1-in-2August Typical Event Day100% Cycling17</v>
      </c>
      <c r="G3375">
        <v>0.25987339999999998</v>
      </c>
      <c r="H3375">
        <v>0.37563279999999999</v>
      </c>
      <c r="I3375">
        <v>82.569900000000004</v>
      </c>
      <c r="J3375">
        <v>3.6437999999999998E-2</v>
      </c>
      <c r="K3375">
        <v>8.3301700000000006E-2</v>
      </c>
      <c r="L3375">
        <v>0.1157594</v>
      </c>
      <c r="M3375">
        <v>0.14821709999999999</v>
      </c>
      <c r="N3375">
        <v>0.1950809</v>
      </c>
      <c r="O3375">
        <v>10695</v>
      </c>
      <c r="P3375" t="s">
        <v>60</v>
      </c>
      <c r="Q3375" t="s">
        <v>58</v>
      </c>
    </row>
    <row r="3376" spans="1:17" x14ac:dyDescent="0.25">
      <c r="A3376" t="s">
        <v>28</v>
      </c>
      <c r="B3376" t="s">
        <v>36</v>
      </c>
      <c r="C3376" t="s">
        <v>37</v>
      </c>
      <c r="D3376" t="s">
        <v>59</v>
      </c>
      <c r="E3376">
        <v>17</v>
      </c>
      <c r="F3376" t="str">
        <f t="shared" si="52"/>
        <v>Average Per Premise1-in-2August Typical Event Day100% Cycling17</v>
      </c>
      <c r="G3376">
        <v>1.164658</v>
      </c>
      <c r="H3376">
        <v>1.683449</v>
      </c>
      <c r="I3376">
        <v>82.569900000000004</v>
      </c>
      <c r="J3376">
        <v>0.16330169999999999</v>
      </c>
      <c r="K3376">
        <v>0.37332799999999999</v>
      </c>
      <c r="L3376">
        <v>0.51879160000000002</v>
      </c>
      <c r="M3376">
        <v>0.66425520000000005</v>
      </c>
      <c r="N3376">
        <v>0.87428159999999999</v>
      </c>
      <c r="O3376">
        <v>10695</v>
      </c>
      <c r="P3376" t="s">
        <v>60</v>
      </c>
      <c r="Q3376" t="s">
        <v>58</v>
      </c>
    </row>
    <row r="3377" spans="1:17" x14ac:dyDescent="0.25">
      <c r="A3377" t="s">
        <v>29</v>
      </c>
      <c r="B3377" t="s">
        <v>36</v>
      </c>
      <c r="C3377" t="s">
        <v>37</v>
      </c>
      <c r="D3377" t="s">
        <v>59</v>
      </c>
      <c r="E3377">
        <v>17</v>
      </c>
      <c r="F3377" t="str">
        <f t="shared" si="52"/>
        <v>Average Per Device1-in-2August Typical Event Day100% Cycling17</v>
      </c>
      <c r="G3377">
        <v>0.94328029999999996</v>
      </c>
      <c r="H3377">
        <v>1.3634599999999999</v>
      </c>
      <c r="I3377">
        <v>82.569900000000004</v>
      </c>
      <c r="J3377">
        <v>0.1322614</v>
      </c>
      <c r="K3377">
        <v>0.30236600000000002</v>
      </c>
      <c r="L3377">
        <v>0.4201799</v>
      </c>
      <c r="M3377">
        <v>0.53799390000000002</v>
      </c>
      <c r="N3377">
        <v>0.70809849999999996</v>
      </c>
      <c r="O3377">
        <v>10695</v>
      </c>
      <c r="P3377" t="s">
        <v>60</v>
      </c>
      <c r="Q3377" t="s">
        <v>58</v>
      </c>
    </row>
    <row r="3378" spans="1:17" x14ac:dyDescent="0.25">
      <c r="A3378" t="s">
        <v>43</v>
      </c>
      <c r="B3378" t="s">
        <v>36</v>
      </c>
      <c r="C3378" t="s">
        <v>37</v>
      </c>
      <c r="D3378" t="s">
        <v>59</v>
      </c>
      <c r="E3378">
        <v>17</v>
      </c>
      <c r="F3378" t="str">
        <f t="shared" si="52"/>
        <v>Aggregate1-in-2August Typical Event Day100% Cycling17</v>
      </c>
      <c r="G3378">
        <v>12.456020000000001</v>
      </c>
      <c r="H3378">
        <v>18.004490000000001</v>
      </c>
      <c r="I3378">
        <v>82.569900000000004</v>
      </c>
      <c r="J3378">
        <v>1.7465109999999999</v>
      </c>
      <c r="K3378">
        <v>3.9927429999999999</v>
      </c>
      <c r="L3378">
        <v>5.548476</v>
      </c>
      <c r="M3378">
        <v>7.104209</v>
      </c>
      <c r="N3378">
        <v>9.350441</v>
      </c>
      <c r="O3378">
        <v>10695</v>
      </c>
      <c r="P3378" t="s">
        <v>60</v>
      </c>
      <c r="Q3378" t="s">
        <v>58</v>
      </c>
    </row>
    <row r="3379" spans="1:17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0.46418229999999999</v>
      </c>
      <c r="H3379">
        <v>0.58090430000000004</v>
      </c>
      <c r="I3379">
        <v>83.225899999999996</v>
      </c>
      <c r="J3379">
        <v>-1.59457E-2</v>
      </c>
      <c r="K3379">
        <v>6.2435499999999998E-2</v>
      </c>
      <c r="L3379">
        <v>0.11672200000000001</v>
      </c>
      <c r="M3379">
        <v>0.17100860000000001</v>
      </c>
      <c r="N3379">
        <v>0.24938979999999999</v>
      </c>
      <c r="O3379">
        <v>12331</v>
      </c>
      <c r="P3379" t="s">
        <v>60</v>
      </c>
      <c r="Q3379" t="s">
        <v>58</v>
      </c>
    </row>
    <row r="3380" spans="1:17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1.9053800000000001</v>
      </c>
      <c r="H3380">
        <v>2.3845019999999999</v>
      </c>
      <c r="I3380">
        <v>83.225899999999996</v>
      </c>
      <c r="J3380">
        <v>-6.5454100000000001E-2</v>
      </c>
      <c r="K3380">
        <v>0.25628570000000001</v>
      </c>
      <c r="L3380">
        <v>0.47912159999999998</v>
      </c>
      <c r="M3380">
        <v>0.70195759999999996</v>
      </c>
      <c r="N3380">
        <v>1.0236970000000001</v>
      </c>
      <c r="O3380">
        <v>12331</v>
      </c>
      <c r="P3380" t="s">
        <v>60</v>
      </c>
      <c r="Q3380" t="s">
        <v>58</v>
      </c>
    </row>
    <row r="3381" spans="1:17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1.6290119999999999</v>
      </c>
      <c r="H3381">
        <v>2.0386389999999999</v>
      </c>
      <c r="I3381">
        <v>83.225899999999996</v>
      </c>
      <c r="J3381">
        <v>-5.5960200000000002E-2</v>
      </c>
      <c r="K3381">
        <v>0.21911240000000001</v>
      </c>
      <c r="L3381">
        <v>0.40962690000000002</v>
      </c>
      <c r="M3381">
        <v>0.60014140000000005</v>
      </c>
      <c r="N3381">
        <v>0.87521400000000005</v>
      </c>
      <c r="O3381">
        <v>12331</v>
      </c>
      <c r="P3381" t="s">
        <v>60</v>
      </c>
      <c r="Q3381" t="s">
        <v>58</v>
      </c>
    </row>
    <row r="3382" spans="1:17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23.495239999999999</v>
      </c>
      <c r="H3382">
        <v>29.403289999999998</v>
      </c>
      <c r="I3382">
        <v>83.225899999999996</v>
      </c>
      <c r="J3382">
        <v>-0.80711469999999996</v>
      </c>
      <c r="K3382">
        <v>3.1602579999999998</v>
      </c>
      <c r="L3382">
        <v>5.9080490000000001</v>
      </c>
      <c r="M3382">
        <v>8.6558399999999995</v>
      </c>
      <c r="N3382">
        <v>12.62321</v>
      </c>
      <c r="O3382">
        <v>12331</v>
      </c>
      <c r="P3382" t="s">
        <v>60</v>
      </c>
      <c r="Q3382" t="s">
        <v>58</v>
      </c>
    </row>
    <row r="3383" spans="1:17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0.36928080000000002</v>
      </c>
      <c r="H3383">
        <v>0.48555569999999998</v>
      </c>
      <c r="I3383">
        <v>82.921199999999999</v>
      </c>
      <c r="J3383">
        <v>8.3864999999999999E-3</v>
      </c>
      <c r="K3383">
        <v>7.2127800000000006E-2</v>
      </c>
      <c r="L3383">
        <v>0.1162749</v>
      </c>
      <c r="M3383">
        <v>0.16042200000000001</v>
      </c>
      <c r="N3383">
        <v>0.22416330000000001</v>
      </c>
      <c r="O3383">
        <v>23026</v>
      </c>
      <c r="P3383" t="s">
        <v>60</v>
      </c>
      <c r="Q3383" t="s">
        <v>58</v>
      </c>
    </row>
    <row r="3384" spans="1:17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1.5804609999999999</v>
      </c>
      <c r="H3384">
        <v>2.0780989999999999</v>
      </c>
      <c r="I3384">
        <v>82.921199999999999</v>
      </c>
      <c r="J3384">
        <v>3.5892800000000002E-2</v>
      </c>
      <c r="K3384">
        <v>0.30869530000000001</v>
      </c>
      <c r="L3384">
        <v>0.49763740000000001</v>
      </c>
      <c r="M3384">
        <v>0.68657959999999996</v>
      </c>
      <c r="N3384">
        <v>0.95938199999999996</v>
      </c>
      <c r="O3384">
        <v>23026</v>
      </c>
      <c r="P3384" t="s">
        <v>60</v>
      </c>
      <c r="Q3384" t="s">
        <v>58</v>
      </c>
    </row>
    <row r="3385" spans="1:17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1.3172029999999999</v>
      </c>
      <c r="H3385">
        <v>1.731949</v>
      </c>
      <c r="I3385">
        <v>82.921199999999999</v>
      </c>
      <c r="J3385">
        <v>2.9914199999999998E-2</v>
      </c>
      <c r="K3385">
        <v>0.2572759</v>
      </c>
      <c r="L3385">
        <v>0.4147459</v>
      </c>
      <c r="M3385">
        <v>0.5722159</v>
      </c>
      <c r="N3385">
        <v>0.7995776</v>
      </c>
      <c r="O3385">
        <v>23026</v>
      </c>
      <c r="P3385" t="s">
        <v>60</v>
      </c>
      <c r="Q3385" t="s">
        <v>58</v>
      </c>
    </row>
    <row r="3386" spans="1:17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36.3917</v>
      </c>
      <c r="H3386">
        <v>47.850299999999997</v>
      </c>
      <c r="I3386">
        <v>82.921199999999999</v>
      </c>
      <c r="J3386">
        <v>0.8264686</v>
      </c>
      <c r="K3386">
        <v>7.1080180000000004</v>
      </c>
      <c r="L3386">
        <v>11.458600000000001</v>
      </c>
      <c r="M3386">
        <v>15.80918</v>
      </c>
      <c r="N3386">
        <v>22.090730000000001</v>
      </c>
      <c r="O3386">
        <v>23026</v>
      </c>
      <c r="P3386" t="s">
        <v>60</v>
      </c>
      <c r="Q3386" t="s">
        <v>58</v>
      </c>
    </row>
    <row r="3387" spans="1:17" x14ac:dyDescent="0.25">
      <c r="A3387" t="s">
        <v>30</v>
      </c>
      <c r="B3387" t="s">
        <v>36</v>
      </c>
      <c r="C3387" t="s">
        <v>49</v>
      </c>
      <c r="D3387" t="s">
        <v>59</v>
      </c>
      <c r="E3387">
        <v>17</v>
      </c>
      <c r="F3387" t="str">
        <f t="shared" si="52"/>
        <v>Average Per Ton1-in-2July Monthly System Peak Day100% Cycling17</v>
      </c>
      <c r="G3387">
        <v>0.2495686</v>
      </c>
      <c r="H3387">
        <v>0.34112799999999999</v>
      </c>
      <c r="I3387">
        <v>81.459800000000001</v>
      </c>
      <c r="J3387">
        <v>7.646E-3</v>
      </c>
      <c r="K3387">
        <v>5.7222799999999997E-2</v>
      </c>
      <c r="L3387">
        <v>9.1559500000000002E-2</v>
      </c>
      <c r="M3387">
        <v>0.12589620000000001</v>
      </c>
      <c r="N3387">
        <v>0.17547289999999999</v>
      </c>
      <c r="O3387">
        <v>10695</v>
      </c>
      <c r="P3387" t="s">
        <v>60</v>
      </c>
      <c r="Q3387" t="s">
        <v>58</v>
      </c>
    </row>
    <row r="3388" spans="1:17" x14ac:dyDescent="0.25">
      <c r="A3388" t="s">
        <v>28</v>
      </c>
      <c r="B3388" t="s">
        <v>36</v>
      </c>
      <c r="C3388" t="s">
        <v>49</v>
      </c>
      <c r="D3388" t="s">
        <v>59</v>
      </c>
      <c r="E3388">
        <v>17</v>
      </c>
      <c r="F3388" t="str">
        <f t="shared" si="52"/>
        <v>Average Per Premise1-in-2July Monthly System Peak Day100% Cycling17</v>
      </c>
      <c r="G3388">
        <v>1.118476</v>
      </c>
      <c r="H3388">
        <v>1.5288120000000001</v>
      </c>
      <c r="I3388">
        <v>81.459800000000001</v>
      </c>
      <c r="J3388">
        <v>3.4266699999999997E-2</v>
      </c>
      <c r="K3388">
        <v>0.2564516</v>
      </c>
      <c r="L3388">
        <v>0.41033619999999998</v>
      </c>
      <c r="M3388">
        <v>0.56422079999999997</v>
      </c>
      <c r="N3388">
        <v>0.78640580000000004</v>
      </c>
      <c r="O3388">
        <v>10695</v>
      </c>
      <c r="P3388" t="s">
        <v>60</v>
      </c>
      <c r="Q3388" t="s">
        <v>58</v>
      </c>
    </row>
    <row r="3389" spans="1:17" x14ac:dyDescent="0.25">
      <c r="A3389" t="s">
        <v>29</v>
      </c>
      <c r="B3389" t="s">
        <v>36</v>
      </c>
      <c r="C3389" t="s">
        <v>49</v>
      </c>
      <c r="D3389" t="s">
        <v>59</v>
      </c>
      <c r="E3389">
        <v>17</v>
      </c>
      <c r="F3389" t="str">
        <f t="shared" si="52"/>
        <v>Average Per Device1-in-2July Monthly System Peak Day100% Cycling17</v>
      </c>
      <c r="G3389">
        <v>0.90587620000000002</v>
      </c>
      <c r="H3389">
        <v>1.238216</v>
      </c>
      <c r="I3389">
        <v>81.459800000000001</v>
      </c>
      <c r="J3389">
        <v>2.7753300000000002E-2</v>
      </c>
      <c r="K3389">
        <v>0.20770540000000001</v>
      </c>
      <c r="L3389">
        <v>0.33233970000000002</v>
      </c>
      <c r="M3389">
        <v>0.45697399999999999</v>
      </c>
      <c r="N3389">
        <v>0.6369262</v>
      </c>
      <c r="O3389">
        <v>10695</v>
      </c>
      <c r="P3389" t="s">
        <v>60</v>
      </c>
      <c r="Q3389" t="s">
        <v>58</v>
      </c>
    </row>
    <row r="3390" spans="1:17" x14ac:dyDescent="0.25">
      <c r="A3390" t="s">
        <v>43</v>
      </c>
      <c r="B3390" t="s">
        <v>36</v>
      </c>
      <c r="C3390" t="s">
        <v>49</v>
      </c>
      <c r="D3390" t="s">
        <v>59</v>
      </c>
      <c r="E3390">
        <v>17</v>
      </c>
      <c r="F3390" t="str">
        <f t="shared" si="52"/>
        <v>Aggregate1-in-2July Monthly System Peak Day100% Cycling17</v>
      </c>
      <c r="G3390">
        <v>11.9621</v>
      </c>
      <c r="H3390">
        <v>16.350639999999999</v>
      </c>
      <c r="I3390">
        <v>81.459800000000001</v>
      </c>
      <c r="J3390">
        <v>0.36648229999999998</v>
      </c>
      <c r="K3390">
        <v>2.74275</v>
      </c>
      <c r="L3390">
        <v>4.3885459999999998</v>
      </c>
      <c r="M3390">
        <v>6.0343410000000004</v>
      </c>
      <c r="N3390">
        <v>8.4106100000000001</v>
      </c>
      <c r="O3390">
        <v>10695</v>
      </c>
      <c r="P3390" t="s">
        <v>60</v>
      </c>
      <c r="Q3390" t="s">
        <v>58</v>
      </c>
    </row>
    <row r="3391" spans="1:17" x14ac:dyDescent="0.25">
      <c r="A3391" t="s">
        <v>30</v>
      </c>
      <c r="B3391" t="s">
        <v>36</v>
      </c>
      <c r="C3391" t="s">
        <v>49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0.43270510000000001</v>
      </c>
      <c r="H3391">
        <v>0.53019039999999995</v>
      </c>
      <c r="I3391">
        <v>81.876999999999995</v>
      </c>
      <c r="J3391">
        <v>-4.0878499999999998E-2</v>
      </c>
      <c r="K3391">
        <v>4.0868000000000002E-2</v>
      </c>
      <c r="L3391">
        <v>9.7485299999999997E-2</v>
      </c>
      <c r="M3391">
        <v>0.15410270000000001</v>
      </c>
      <c r="N3391">
        <v>0.23584920000000001</v>
      </c>
      <c r="O3391">
        <v>12331</v>
      </c>
      <c r="P3391" t="s">
        <v>60</v>
      </c>
      <c r="Q3391" t="s">
        <v>58</v>
      </c>
    </row>
    <row r="3392" spans="1:17" x14ac:dyDescent="0.25">
      <c r="A3392" t="s">
        <v>28</v>
      </c>
      <c r="B3392" t="s">
        <v>36</v>
      </c>
      <c r="C3392" t="s">
        <v>49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1.7761720000000001</v>
      </c>
      <c r="H3392">
        <v>2.1763309999999998</v>
      </c>
      <c r="I3392">
        <v>81.876999999999995</v>
      </c>
      <c r="J3392">
        <v>-0.16779849999999999</v>
      </c>
      <c r="K3392">
        <v>0.16775519999999999</v>
      </c>
      <c r="L3392">
        <v>0.40015869999999998</v>
      </c>
      <c r="M3392">
        <v>0.63256219999999996</v>
      </c>
      <c r="N3392">
        <v>0.96811590000000003</v>
      </c>
      <c r="O3392">
        <v>12331</v>
      </c>
      <c r="P3392" t="s">
        <v>60</v>
      </c>
      <c r="Q3392" t="s">
        <v>58</v>
      </c>
    </row>
    <row r="3393" spans="1:17" x14ac:dyDescent="0.25">
      <c r="A3393" t="s">
        <v>29</v>
      </c>
      <c r="B3393" t="s">
        <v>36</v>
      </c>
      <c r="C3393" t="s">
        <v>49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1.518545</v>
      </c>
      <c r="H3393">
        <v>1.860662</v>
      </c>
      <c r="I3393">
        <v>81.876999999999995</v>
      </c>
      <c r="J3393">
        <v>-0.14346</v>
      </c>
      <c r="K3393">
        <v>0.14342289999999999</v>
      </c>
      <c r="L3393">
        <v>0.34211720000000001</v>
      </c>
      <c r="M3393">
        <v>0.5408115</v>
      </c>
      <c r="N3393">
        <v>0.82769440000000005</v>
      </c>
      <c r="O3393">
        <v>12331</v>
      </c>
      <c r="P3393" t="s">
        <v>60</v>
      </c>
      <c r="Q3393" t="s">
        <v>58</v>
      </c>
    </row>
    <row r="3394" spans="1:17" x14ac:dyDescent="0.25">
      <c r="A3394" t="s">
        <v>43</v>
      </c>
      <c r="B3394" t="s">
        <v>36</v>
      </c>
      <c r="C3394" t="s">
        <v>49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21.901969999999999</v>
      </c>
      <c r="H3394">
        <v>26.83633</v>
      </c>
      <c r="I3394">
        <v>81.876999999999995</v>
      </c>
      <c r="J3394">
        <v>-2.069124</v>
      </c>
      <c r="K3394">
        <v>2.0685889999999998</v>
      </c>
      <c r="L3394">
        <v>4.9343570000000003</v>
      </c>
      <c r="M3394">
        <v>7.8001240000000003</v>
      </c>
      <c r="N3394">
        <v>11.93784</v>
      </c>
      <c r="O3394">
        <v>12331</v>
      </c>
      <c r="P3394" t="s">
        <v>60</v>
      </c>
      <c r="Q3394" t="s">
        <v>58</v>
      </c>
    </row>
    <row r="3395" spans="1:17" x14ac:dyDescent="0.25">
      <c r="A3395" t="s">
        <v>30</v>
      </c>
      <c r="B3395" t="s">
        <v>36</v>
      </c>
      <c r="C3395" t="s">
        <v>49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0.34763820000000001</v>
      </c>
      <c r="H3395">
        <v>0.44237090000000001</v>
      </c>
      <c r="I3395">
        <v>81.683199999999999</v>
      </c>
      <c r="J3395">
        <v>-1.8338900000000002E-2</v>
      </c>
      <c r="K3395">
        <v>4.8464800000000002E-2</v>
      </c>
      <c r="L3395">
        <v>9.4732800000000006E-2</v>
      </c>
      <c r="M3395">
        <v>0.14100080000000001</v>
      </c>
      <c r="N3395">
        <v>0.2078044</v>
      </c>
      <c r="O3395">
        <v>23026</v>
      </c>
      <c r="P3395" t="s">
        <v>60</v>
      </c>
      <c r="Q3395" t="s">
        <v>58</v>
      </c>
    </row>
    <row r="3396" spans="1:17" x14ac:dyDescent="0.25">
      <c r="A3396" t="s">
        <v>28</v>
      </c>
      <c r="B3396" t="s">
        <v>36</v>
      </c>
      <c r="C3396" t="s">
        <v>49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1.4878340000000001</v>
      </c>
      <c r="H3396">
        <v>1.893275</v>
      </c>
      <c r="I3396">
        <v>81.683199999999999</v>
      </c>
      <c r="J3396">
        <v>-7.8487399999999999E-2</v>
      </c>
      <c r="K3396">
        <v>0.2074212</v>
      </c>
      <c r="L3396">
        <v>0.40544069999999999</v>
      </c>
      <c r="M3396">
        <v>0.60346010000000005</v>
      </c>
      <c r="N3396">
        <v>0.88936870000000001</v>
      </c>
      <c r="O3396">
        <v>23026</v>
      </c>
      <c r="P3396" t="s">
        <v>60</v>
      </c>
      <c r="Q3396" t="s">
        <v>58</v>
      </c>
    </row>
    <row r="3397" spans="1:17" x14ac:dyDescent="0.25">
      <c r="A3397" t="s">
        <v>29</v>
      </c>
      <c r="B3397" t="s">
        <v>36</v>
      </c>
      <c r="C3397" t="s">
        <v>49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1.240005</v>
      </c>
      <c r="H3397">
        <v>1.577912</v>
      </c>
      <c r="I3397">
        <v>81.683199999999999</v>
      </c>
      <c r="J3397">
        <v>-6.5413700000000005E-2</v>
      </c>
      <c r="K3397">
        <v>0.1728711</v>
      </c>
      <c r="L3397">
        <v>0.3379064</v>
      </c>
      <c r="M3397">
        <v>0.50294170000000005</v>
      </c>
      <c r="N3397">
        <v>0.74122650000000001</v>
      </c>
      <c r="O3397">
        <v>23026</v>
      </c>
      <c r="P3397" t="s">
        <v>60</v>
      </c>
      <c r="Q3397" t="s">
        <v>58</v>
      </c>
    </row>
    <row r="3398" spans="1:17" x14ac:dyDescent="0.25">
      <c r="A3398" t="s">
        <v>43</v>
      </c>
      <c r="B3398" t="s">
        <v>36</v>
      </c>
      <c r="C3398" t="s">
        <v>49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34.258870000000002</v>
      </c>
      <c r="H3398">
        <v>43.594549999999998</v>
      </c>
      <c r="I3398">
        <v>81.683199999999999</v>
      </c>
      <c r="J3398">
        <v>-1.80725</v>
      </c>
      <c r="K3398">
        <v>4.7760819999999997</v>
      </c>
      <c r="L3398">
        <v>9.3356770000000004</v>
      </c>
      <c r="M3398">
        <v>13.89527</v>
      </c>
      <c r="N3398">
        <v>20.4786</v>
      </c>
      <c r="O3398">
        <v>23026</v>
      </c>
      <c r="P3398" t="s">
        <v>60</v>
      </c>
      <c r="Q3398" t="s">
        <v>58</v>
      </c>
    </row>
    <row r="3399" spans="1:17" x14ac:dyDescent="0.25">
      <c r="A3399" t="s">
        <v>30</v>
      </c>
      <c r="B3399" t="s">
        <v>36</v>
      </c>
      <c r="C3399" t="s">
        <v>50</v>
      </c>
      <c r="D3399" t="s">
        <v>59</v>
      </c>
      <c r="E3399">
        <v>17</v>
      </c>
      <c r="F3399" t="str">
        <f t="shared" si="53"/>
        <v>Average Per Ton1-in-2June Monthly System Peak Day100% Cycling17</v>
      </c>
      <c r="G3399">
        <v>0.2348729</v>
      </c>
      <c r="H3399">
        <v>0.29192089999999998</v>
      </c>
      <c r="I3399">
        <v>73.880499999999998</v>
      </c>
      <c r="J3399">
        <v>-3.5122500000000001E-2</v>
      </c>
      <c r="K3399">
        <v>1.9332599999999998E-2</v>
      </c>
      <c r="L3399">
        <v>5.7048000000000001E-2</v>
      </c>
      <c r="M3399">
        <v>9.4763399999999998E-2</v>
      </c>
      <c r="N3399">
        <v>0.1492184</v>
      </c>
      <c r="O3399">
        <v>10695</v>
      </c>
      <c r="P3399" t="s">
        <v>60</v>
      </c>
      <c r="Q3399" t="s">
        <v>58</v>
      </c>
    </row>
    <row r="3400" spans="1:17" x14ac:dyDescent="0.25">
      <c r="A3400" t="s">
        <v>28</v>
      </c>
      <c r="B3400" t="s">
        <v>36</v>
      </c>
      <c r="C3400" t="s">
        <v>50</v>
      </c>
      <c r="D3400" t="s">
        <v>59</v>
      </c>
      <c r="E3400">
        <v>17</v>
      </c>
      <c r="F3400" t="str">
        <f t="shared" si="53"/>
        <v>Average Per Premise1-in-2June Monthly System Peak Day100% Cycling17</v>
      </c>
      <c r="G3400">
        <v>1.0526150000000001</v>
      </c>
      <c r="H3400">
        <v>1.3082830000000001</v>
      </c>
      <c r="I3400">
        <v>73.880499999999998</v>
      </c>
      <c r="J3400">
        <v>-0.15740609999999999</v>
      </c>
      <c r="K3400">
        <v>8.6641599999999999E-2</v>
      </c>
      <c r="L3400">
        <v>0.25566830000000001</v>
      </c>
      <c r="M3400">
        <v>0.42469499999999999</v>
      </c>
      <c r="N3400">
        <v>0.66874270000000002</v>
      </c>
      <c r="O3400">
        <v>10695</v>
      </c>
      <c r="P3400" t="s">
        <v>60</v>
      </c>
      <c r="Q3400" t="s">
        <v>58</v>
      </c>
    </row>
    <row r="3401" spans="1:17" x14ac:dyDescent="0.25">
      <c r="A3401" t="s">
        <v>29</v>
      </c>
      <c r="B3401" t="s">
        <v>36</v>
      </c>
      <c r="C3401" t="s">
        <v>50</v>
      </c>
      <c r="D3401" t="s">
        <v>59</v>
      </c>
      <c r="E3401">
        <v>17</v>
      </c>
      <c r="F3401" t="str">
        <f t="shared" si="53"/>
        <v>Average Per Device1-in-2June Monthly System Peak Day100% Cycling17</v>
      </c>
      <c r="G3401">
        <v>0.85253449999999997</v>
      </c>
      <c r="H3401">
        <v>1.059606</v>
      </c>
      <c r="I3401">
        <v>73.880499999999998</v>
      </c>
      <c r="J3401">
        <v>-0.1274864</v>
      </c>
      <c r="K3401">
        <v>7.0172799999999994E-2</v>
      </c>
      <c r="L3401">
        <v>0.20707100000000001</v>
      </c>
      <c r="M3401">
        <v>0.34396919999999997</v>
      </c>
      <c r="N3401">
        <v>0.54162840000000001</v>
      </c>
      <c r="O3401">
        <v>10695</v>
      </c>
      <c r="P3401" t="s">
        <v>60</v>
      </c>
      <c r="Q3401" t="s">
        <v>58</v>
      </c>
    </row>
    <row r="3402" spans="1:17" x14ac:dyDescent="0.25">
      <c r="A3402" t="s">
        <v>43</v>
      </c>
      <c r="B3402" t="s">
        <v>36</v>
      </c>
      <c r="C3402" t="s">
        <v>50</v>
      </c>
      <c r="D3402" t="s">
        <v>59</v>
      </c>
      <c r="E3402">
        <v>17</v>
      </c>
      <c r="F3402" t="str">
        <f t="shared" si="53"/>
        <v>Aggregate1-in-2June Monthly System Peak Day100% Cycling17</v>
      </c>
      <c r="G3402">
        <v>11.257720000000001</v>
      </c>
      <c r="H3402">
        <v>13.992089999999999</v>
      </c>
      <c r="I3402">
        <v>73.880499999999998</v>
      </c>
      <c r="J3402">
        <v>-1.6834579999999999</v>
      </c>
      <c r="K3402">
        <v>0.92663229999999996</v>
      </c>
      <c r="L3402">
        <v>2.7343730000000002</v>
      </c>
      <c r="M3402">
        <v>4.5421129999999996</v>
      </c>
      <c r="N3402">
        <v>7.1522030000000001</v>
      </c>
      <c r="O3402">
        <v>10695</v>
      </c>
      <c r="P3402" t="s">
        <v>60</v>
      </c>
      <c r="Q3402" t="s">
        <v>58</v>
      </c>
    </row>
    <row r="3403" spans="1:17" x14ac:dyDescent="0.25">
      <c r="A3403" t="s">
        <v>30</v>
      </c>
      <c r="B3403" t="s">
        <v>36</v>
      </c>
      <c r="C3403" t="s">
        <v>50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0.39056020000000002</v>
      </c>
      <c r="H3403">
        <v>0.46228940000000002</v>
      </c>
      <c r="I3403">
        <v>74.207599999999999</v>
      </c>
      <c r="J3403">
        <v>-7.6918100000000003E-2</v>
      </c>
      <c r="K3403">
        <v>1.0903899999999999E-2</v>
      </c>
      <c r="L3403">
        <v>7.1729200000000007E-2</v>
      </c>
      <c r="M3403">
        <v>0.13255449999999999</v>
      </c>
      <c r="N3403">
        <v>0.2203765</v>
      </c>
      <c r="O3403">
        <v>12331</v>
      </c>
      <c r="P3403" t="s">
        <v>60</v>
      </c>
      <c r="Q3403" t="s">
        <v>58</v>
      </c>
    </row>
    <row r="3404" spans="1:17" x14ac:dyDescent="0.25">
      <c r="A3404" t="s">
        <v>28</v>
      </c>
      <c r="B3404" t="s">
        <v>36</v>
      </c>
      <c r="C3404" t="s">
        <v>50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1.603175</v>
      </c>
      <c r="H3404">
        <v>1.89761</v>
      </c>
      <c r="I3404">
        <v>74.207599999999999</v>
      </c>
      <c r="J3404">
        <v>-0.31573410000000002</v>
      </c>
      <c r="K3404">
        <v>4.4758600000000003E-2</v>
      </c>
      <c r="L3404">
        <v>0.29443469999999999</v>
      </c>
      <c r="M3404">
        <v>0.54411089999999995</v>
      </c>
      <c r="N3404">
        <v>0.9046035</v>
      </c>
      <c r="O3404">
        <v>12331</v>
      </c>
      <c r="P3404" t="s">
        <v>60</v>
      </c>
      <c r="Q3404" t="s">
        <v>58</v>
      </c>
    </row>
    <row r="3405" spans="1:17" x14ac:dyDescent="0.25">
      <c r="A3405" t="s">
        <v>29</v>
      </c>
      <c r="B3405" t="s">
        <v>36</v>
      </c>
      <c r="C3405" t="s">
        <v>50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1.370641</v>
      </c>
      <c r="H3405">
        <v>1.622369</v>
      </c>
      <c r="I3405">
        <v>74.207599999999999</v>
      </c>
      <c r="J3405">
        <v>-0.26993800000000001</v>
      </c>
      <c r="K3405">
        <v>3.8266599999999998E-2</v>
      </c>
      <c r="L3405">
        <v>0.25172810000000001</v>
      </c>
      <c r="M3405">
        <v>0.46518969999999998</v>
      </c>
      <c r="N3405">
        <v>0.77339429999999998</v>
      </c>
      <c r="O3405">
        <v>12331</v>
      </c>
      <c r="P3405" t="s">
        <v>60</v>
      </c>
      <c r="Q3405" t="s">
        <v>58</v>
      </c>
    </row>
    <row r="3406" spans="1:17" x14ac:dyDescent="0.25">
      <c r="A3406" t="s">
        <v>43</v>
      </c>
      <c r="B3406" t="s">
        <v>36</v>
      </c>
      <c r="C3406" t="s">
        <v>50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19.768750000000001</v>
      </c>
      <c r="H3406">
        <v>23.399429999999999</v>
      </c>
      <c r="I3406">
        <v>74.207599999999999</v>
      </c>
      <c r="J3406">
        <v>-3.8933170000000001</v>
      </c>
      <c r="K3406">
        <v>0.55191849999999998</v>
      </c>
      <c r="L3406">
        <v>3.6306750000000001</v>
      </c>
      <c r="M3406">
        <v>6.7094310000000004</v>
      </c>
      <c r="N3406">
        <v>11.154669999999999</v>
      </c>
      <c r="O3406">
        <v>12331</v>
      </c>
      <c r="P3406" t="s">
        <v>60</v>
      </c>
      <c r="Q3406" t="s">
        <v>58</v>
      </c>
    </row>
    <row r="3407" spans="1:17" x14ac:dyDescent="0.25">
      <c r="A3407" t="s">
        <v>30</v>
      </c>
      <c r="B3407" t="s">
        <v>36</v>
      </c>
      <c r="C3407" t="s">
        <v>50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0.31824350000000001</v>
      </c>
      <c r="H3407">
        <v>0.38315320000000003</v>
      </c>
      <c r="I3407">
        <v>74.055700000000002</v>
      </c>
      <c r="J3407">
        <v>-5.7504E-2</v>
      </c>
      <c r="K3407">
        <v>1.48191E-2</v>
      </c>
      <c r="L3407">
        <v>6.4909800000000004E-2</v>
      </c>
      <c r="M3407">
        <v>0.11500050000000001</v>
      </c>
      <c r="N3407">
        <v>0.18732360000000001</v>
      </c>
      <c r="O3407">
        <v>23026</v>
      </c>
      <c r="P3407" t="s">
        <v>60</v>
      </c>
      <c r="Q3407" t="s">
        <v>58</v>
      </c>
    </row>
    <row r="3408" spans="1:17" x14ac:dyDescent="0.25">
      <c r="A3408" t="s">
        <v>28</v>
      </c>
      <c r="B3408" t="s">
        <v>36</v>
      </c>
      <c r="C3408" t="s">
        <v>50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1.3620300000000001</v>
      </c>
      <c r="H3408">
        <v>1.6398330000000001</v>
      </c>
      <c r="I3408">
        <v>74.055700000000002</v>
      </c>
      <c r="J3408">
        <v>-0.24610770000000001</v>
      </c>
      <c r="K3408">
        <v>6.3423099999999996E-2</v>
      </c>
      <c r="L3408">
        <v>0.27780319999999997</v>
      </c>
      <c r="M3408">
        <v>0.49218329999999999</v>
      </c>
      <c r="N3408">
        <v>0.80171420000000004</v>
      </c>
      <c r="O3408">
        <v>23026</v>
      </c>
      <c r="P3408" t="s">
        <v>60</v>
      </c>
      <c r="Q3408" t="s">
        <v>58</v>
      </c>
    </row>
    <row r="3409" spans="1:17" x14ac:dyDescent="0.25">
      <c r="A3409" t="s">
        <v>29</v>
      </c>
      <c r="B3409" t="s">
        <v>36</v>
      </c>
      <c r="C3409" t="s">
        <v>50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1.1351560000000001</v>
      </c>
      <c r="H3409">
        <v>1.3666860000000001</v>
      </c>
      <c r="I3409">
        <v>74.055700000000002</v>
      </c>
      <c r="J3409">
        <v>-0.2051135</v>
      </c>
      <c r="K3409">
        <v>5.2858700000000002E-2</v>
      </c>
      <c r="L3409">
        <v>0.2315295</v>
      </c>
      <c r="M3409">
        <v>0.41020030000000002</v>
      </c>
      <c r="N3409">
        <v>0.66817249999999995</v>
      </c>
      <c r="O3409">
        <v>23026</v>
      </c>
      <c r="P3409" t="s">
        <v>60</v>
      </c>
      <c r="Q3409" t="s">
        <v>58</v>
      </c>
    </row>
    <row r="3410" spans="1:17" x14ac:dyDescent="0.25">
      <c r="A3410" t="s">
        <v>43</v>
      </c>
      <c r="B3410" t="s">
        <v>36</v>
      </c>
      <c r="C3410" t="s">
        <v>50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31.362100000000002</v>
      </c>
      <c r="H3410">
        <v>37.758800000000001</v>
      </c>
      <c r="I3410">
        <v>74.055700000000002</v>
      </c>
      <c r="J3410">
        <v>-5.6668770000000004</v>
      </c>
      <c r="K3410">
        <v>1.46038</v>
      </c>
      <c r="L3410">
        <v>6.3966969999999996</v>
      </c>
      <c r="M3410">
        <v>11.33301</v>
      </c>
      <c r="N3410">
        <v>18.460270000000001</v>
      </c>
      <c r="O3410">
        <v>23026</v>
      </c>
      <c r="P3410" t="s">
        <v>60</v>
      </c>
      <c r="Q3410" t="s">
        <v>58</v>
      </c>
    </row>
    <row r="3411" spans="1:17" x14ac:dyDescent="0.25">
      <c r="A3411" t="s">
        <v>30</v>
      </c>
      <c r="B3411" t="s">
        <v>36</v>
      </c>
      <c r="C3411" t="s">
        <v>51</v>
      </c>
      <c r="D3411" t="s">
        <v>59</v>
      </c>
      <c r="E3411">
        <v>17</v>
      </c>
      <c r="F3411" t="str">
        <f t="shared" si="53"/>
        <v>Average Per Ton1-in-2May Monthly System Peak Day100% Cycling17</v>
      </c>
      <c r="G3411">
        <v>0.2137915</v>
      </c>
      <c r="H3411">
        <v>0.22133130000000001</v>
      </c>
      <c r="I3411">
        <v>69.6477</v>
      </c>
      <c r="J3411">
        <v>-9.9096900000000002E-2</v>
      </c>
      <c r="K3411">
        <v>-3.6095099999999998E-2</v>
      </c>
      <c r="L3411">
        <v>7.5398000000000001E-3</v>
      </c>
      <c r="M3411">
        <v>5.1174699999999997E-2</v>
      </c>
      <c r="N3411">
        <v>0.1141766</v>
      </c>
      <c r="O3411">
        <v>10695</v>
      </c>
      <c r="P3411" t="s">
        <v>60</v>
      </c>
      <c r="Q3411" t="s">
        <v>58</v>
      </c>
    </row>
    <row r="3412" spans="1:17" x14ac:dyDescent="0.25">
      <c r="A3412" t="s">
        <v>28</v>
      </c>
      <c r="B3412" t="s">
        <v>36</v>
      </c>
      <c r="C3412" t="s">
        <v>51</v>
      </c>
      <c r="D3412" t="s">
        <v>59</v>
      </c>
      <c r="E3412">
        <v>17</v>
      </c>
      <c r="F3412" t="str">
        <f t="shared" si="53"/>
        <v>Average Per Premise1-in-2May Monthly System Peak Day100% Cycling17</v>
      </c>
      <c r="G3412">
        <v>0.95813559999999998</v>
      </c>
      <c r="H3412">
        <v>0.99192639999999999</v>
      </c>
      <c r="I3412">
        <v>69.6477</v>
      </c>
      <c r="J3412">
        <v>-0.44411630000000002</v>
      </c>
      <c r="K3412">
        <v>-0.16176489999999999</v>
      </c>
      <c r="L3412">
        <v>3.3790800000000003E-2</v>
      </c>
      <c r="M3412">
        <v>0.22934650000000001</v>
      </c>
      <c r="N3412">
        <v>0.51169790000000004</v>
      </c>
      <c r="O3412">
        <v>10695</v>
      </c>
      <c r="P3412" t="s">
        <v>60</v>
      </c>
      <c r="Q3412" t="s">
        <v>58</v>
      </c>
    </row>
    <row r="3413" spans="1:17" x14ac:dyDescent="0.25">
      <c r="A3413" t="s">
        <v>29</v>
      </c>
      <c r="B3413" t="s">
        <v>36</v>
      </c>
      <c r="C3413" t="s">
        <v>51</v>
      </c>
      <c r="D3413" t="s">
        <v>59</v>
      </c>
      <c r="E3413">
        <v>17</v>
      </c>
      <c r="F3413" t="str">
        <f t="shared" si="53"/>
        <v>Average Per Device1-in-2May Monthly System Peak Day100% Cycling17</v>
      </c>
      <c r="G3413">
        <v>0.77601359999999997</v>
      </c>
      <c r="H3413">
        <v>0.80338149999999997</v>
      </c>
      <c r="I3413">
        <v>69.6477</v>
      </c>
      <c r="J3413">
        <v>-0.35969889999999999</v>
      </c>
      <c r="K3413">
        <v>-0.13101670000000001</v>
      </c>
      <c r="L3413">
        <v>2.7367900000000001E-2</v>
      </c>
      <c r="M3413">
        <v>0.18575249999999999</v>
      </c>
      <c r="N3413">
        <v>0.41443459999999999</v>
      </c>
      <c r="O3413">
        <v>10695</v>
      </c>
      <c r="P3413" t="s">
        <v>60</v>
      </c>
      <c r="Q3413" t="s">
        <v>58</v>
      </c>
    </row>
    <row r="3414" spans="1:17" x14ac:dyDescent="0.25">
      <c r="A3414" t="s">
        <v>43</v>
      </c>
      <c r="B3414" t="s">
        <v>36</v>
      </c>
      <c r="C3414" t="s">
        <v>51</v>
      </c>
      <c r="D3414" t="s">
        <v>59</v>
      </c>
      <c r="E3414">
        <v>17</v>
      </c>
      <c r="F3414" t="str">
        <f t="shared" si="53"/>
        <v>Aggregate1-in-2May Monthly System Peak Day100% Cycling17</v>
      </c>
      <c r="G3414">
        <v>10.247260000000001</v>
      </c>
      <c r="H3414">
        <v>10.608650000000001</v>
      </c>
      <c r="I3414">
        <v>69.6477</v>
      </c>
      <c r="J3414">
        <v>-4.7498240000000003</v>
      </c>
      <c r="K3414">
        <v>-1.7300759999999999</v>
      </c>
      <c r="L3414">
        <v>0.36139260000000001</v>
      </c>
      <c r="M3414">
        <v>2.452861</v>
      </c>
      <c r="N3414">
        <v>5.4726100000000004</v>
      </c>
      <c r="O3414">
        <v>10695</v>
      </c>
      <c r="P3414" t="s">
        <v>60</v>
      </c>
      <c r="Q3414" t="s">
        <v>58</v>
      </c>
    </row>
    <row r="3415" spans="1:17" x14ac:dyDescent="0.25">
      <c r="A3415" t="s">
        <v>30</v>
      </c>
      <c r="B3415" t="s">
        <v>36</v>
      </c>
      <c r="C3415" t="s">
        <v>51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0.33079839999999999</v>
      </c>
      <c r="H3415">
        <v>0.36600529999999998</v>
      </c>
      <c r="I3415">
        <v>70.0976</v>
      </c>
      <c r="J3415">
        <v>-0.1321764</v>
      </c>
      <c r="K3415">
        <v>-3.3285000000000002E-2</v>
      </c>
      <c r="L3415">
        <v>3.5206899999999999E-2</v>
      </c>
      <c r="M3415">
        <v>0.10369879999999999</v>
      </c>
      <c r="N3415">
        <v>0.2025901</v>
      </c>
      <c r="O3415">
        <v>12331</v>
      </c>
      <c r="P3415" t="s">
        <v>60</v>
      </c>
      <c r="Q3415" t="s">
        <v>58</v>
      </c>
    </row>
    <row r="3416" spans="1:17" x14ac:dyDescent="0.25">
      <c r="A3416" t="s">
        <v>28</v>
      </c>
      <c r="B3416" t="s">
        <v>36</v>
      </c>
      <c r="C3416" t="s">
        <v>51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1.357864</v>
      </c>
      <c r="H3416">
        <v>1.5023820000000001</v>
      </c>
      <c r="I3416">
        <v>70.0976</v>
      </c>
      <c r="J3416">
        <v>-0.54255869999999995</v>
      </c>
      <c r="K3416">
        <v>-0.13662850000000001</v>
      </c>
      <c r="L3416">
        <v>0.1445176</v>
      </c>
      <c r="M3416">
        <v>0.42566359999999998</v>
      </c>
      <c r="N3416">
        <v>0.8315939</v>
      </c>
      <c r="O3416">
        <v>12331</v>
      </c>
      <c r="P3416" t="s">
        <v>60</v>
      </c>
      <c r="Q3416" t="s">
        <v>58</v>
      </c>
    </row>
    <row r="3417" spans="1:17" x14ac:dyDescent="0.25">
      <c r="A3417" t="s">
        <v>29</v>
      </c>
      <c r="B3417" t="s">
        <v>36</v>
      </c>
      <c r="C3417" t="s">
        <v>51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1.160911</v>
      </c>
      <c r="H3417">
        <v>1.284467</v>
      </c>
      <c r="I3417">
        <v>70.0976</v>
      </c>
      <c r="J3417">
        <v>-0.46386270000000002</v>
      </c>
      <c r="K3417">
        <v>-0.1168111</v>
      </c>
      <c r="L3417">
        <v>0.12355579999999999</v>
      </c>
      <c r="M3417">
        <v>0.36392279999999999</v>
      </c>
      <c r="N3417">
        <v>0.71097440000000001</v>
      </c>
      <c r="O3417">
        <v>12331</v>
      </c>
      <c r="P3417" t="s">
        <v>60</v>
      </c>
      <c r="Q3417" t="s">
        <v>58</v>
      </c>
    </row>
    <row r="3418" spans="1:17" x14ac:dyDescent="0.25">
      <c r="A3418" t="s">
        <v>43</v>
      </c>
      <c r="B3418" t="s">
        <v>36</v>
      </c>
      <c r="C3418" t="s">
        <v>51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16.743819999999999</v>
      </c>
      <c r="H3418">
        <v>18.525870000000001</v>
      </c>
      <c r="I3418">
        <v>70.0976</v>
      </c>
      <c r="J3418">
        <v>-6.6902920000000003</v>
      </c>
      <c r="K3418">
        <v>-1.684766</v>
      </c>
      <c r="L3418">
        <v>1.782046</v>
      </c>
      <c r="M3418">
        <v>5.2488580000000002</v>
      </c>
      <c r="N3418">
        <v>10.254379999999999</v>
      </c>
      <c r="O3418">
        <v>12331</v>
      </c>
      <c r="P3418" t="s">
        <v>60</v>
      </c>
      <c r="Q3418" t="s">
        <v>58</v>
      </c>
    </row>
    <row r="3419" spans="1:17" x14ac:dyDescent="0.25">
      <c r="A3419" t="s">
        <v>30</v>
      </c>
      <c r="B3419" t="s">
        <v>36</v>
      </c>
      <c r="C3419" t="s">
        <v>51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0.27644869999999999</v>
      </c>
      <c r="H3419">
        <v>0.29880420000000002</v>
      </c>
      <c r="I3419">
        <v>69.888599999999997</v>
      </c>
      <c r="J3419">
        <v>-0.116811</v>
      </c>
      <c r="K3419">
        <v>-3.4590299999999997E-2</v>
      </c>
      <c r="L3419">
        <v>2.23555E-2</v>
      </c>
      <c r="M3419">
        <v>7.9301300000000005E-2</v>
      </c>
      <c r="N3419">
        <v>0.161522</v>
      </c>
      <c r="O3419">
        <v>23026</v>
      </c>
      <c r="P3419" t="s">
        <v>60</v>
      </c>
      <c r="Q3419" t="s">
        <v>58</v>
      </c>
    </row>
    <row r="3420" spans="1:17" x14ac:dyDescent="0.25">
      <c r="A3420" t="s">
        <v>28</v>
      </c>
      <c r="B3420" t="s">
        <v>36</v>
      </c>
      <c r="C3420" t="s">
        <v>51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1.183155</v>
      </c>
      <c r="H3420">
        <v>1.2788330000000001</v>
      </c>
      <c r="I3420">
        <v>69.888599999999997</v>
      </c>
      <c r="J3420">
        <v>-0.49993169999999998</v>
      </c>
      <c r="K3420">
        <v>-0.14804059999999999</v>
      </c>
      <c r="L3420">
        <v>9.5677999999999999E-2</v>
      </c>
      <c r="M3420">
        <v>0.3393968</v>
      </c>
      <c r="N3420">
        <v>0.69128780000000001</v>
      </c>
      <c r="O3420">
        <v>23026</v>
      </c>
      <c r="P3420" t="s">
        <v>60</v>
      </c>
      <c r="Q3420" t="s">
        <v>58</v>
      </c>
    </row>
    <row r="3421" spans="1:17" x14ac:dyDescent="0.25">
      <c r="A3421" t="s">
        <v>29</v>
      </c>
      <c r="B3421" t="s">
        <v>36</v>
      </c>
      <c r="C3421" t="s">
        <v>51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0.98607659999999997</v>
      </c>
      <c r="H3421">
        <v>1.0658179999999999</v>
      </c>
      <c r="I3421">
        <v>69.888599999999997</v>
      </c>
      <c r="J3421">
        <v>-0.41665799999999997</v>
      </c>
      <c r="K3421">
        <v>-0.12338150000000001</v>
      </c>
      <c r="L3421">
        <v>7.9740900000000003E-2</v>
      </c>
      <c r="M3421">
        <v>0.28286339999999999</v>
      </c>
      <c r="N3421">
        <v>0.57613990000000004</v>
      </c>
      <c r="O3421">
        <v>23026</v>
      </c>
      <c r="P3421" t="s">
        <v>60</v>
      </c>
      <c r="Q3421" t="s">
        <v>58</v>
      </c>
    </row>
    <row r="3422" spans="1:17" x14ac:dyDescent="0.25">
      <c r="A3422" t="s">
        <v>43</v>
      </c>
      <c r="B3422" t="s">
        <v>36</v>
      </c>
      <c r="C3422" t="s">
        <v>51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27.24333</v>
      </c>
      <c r="H3422">
        <v>29.44641</v>
      </c>
      <c r="I3422">
        <v>69.888599999999997</v>
      </c>
      <c r="J3422">
        <v>-11.511430000000001</v>
      </c>
      <c r="K3422">
        <v>-3.4087839999999998</v>
      </c>
      <c r="L3422">
        <v>2.2030829999999999</v>
      </c>
      <c r="M3422">
        <v>7.8149499999999996</v>
      </c>
      <c r="N3422">
        <v>15.917590000000001</v>
      </c>
      <c r="O3422">
        <v>23026</v>
      </c>
      <c r="P3422" t="s">
        <v>60</v>
      </c>
      <c r="Q3422" t="s">
        <v>58</v>
      </c>
    </row>
    <row r="3423" spans="1:17" x14ac:dyDescent="0.25">
      <c r="A3423" t="s">
        <v>30</v>
      </c>
      <c r="B3423" t="s">
        <v>36</v>
      </c>
      <c r="C3423" t="s">
        <v>52</v>
      </c>
      <c r="D3423" t="s">
        <v>59</v>
      </c>
      <c r="E3423">
        <v>17</v>
      </c>
      <c r="F3423" t="str">
        <f t="shared" si="53"/>
        <v>Average Per Ton1-in-2October Monthly System Peak Day100% Cycling17</v>
      </c>
      <c r="G3423">
        <v>0.2299901</v>
      </c>
      <c r="H3423">
        <v>0.27557130000000002</v>
      </c>
      <c r="I3423">
        <v>76.0672</v>
      </c>
      <c r="J3423">
        <v>-4.9700800000000003E-2</v>
      </c>
      <c r="K3423">
        <v>6.5925000000000003E-3</v>
      </c>
      <c r="L3423">
        <v>4.5581099999999999E-2</v>
      </c>
      <c r="M3423">
        <v>8.4569699999999998E-2</v>
      </c>
      <c r="N3423">
        <v>0.14086299999999999</v>
      </c>
      <c r="O3423">
        <v>10695</v>
      </c>
      <c r="P3423" t="s">
        <v>60</v>
      </c>
      <c r="Q3423" t="s">
        <v>58</v>
      </c>
    </row>
    <row r="3424" spans="1:17" x14ac:dyDescent="0.25">
      <c r="A3424" t="s">
        <v>28</v>
      </c>
      <c r="B3424" t="s">
        <v>36</v>
      </c>
      <c r="C3424" t="s">
        <v>52</v>
      </c>
      <c r="D3424" t="s">
        <v>59</v>
      </c>
      <c r="E3424">
        <v>17</v>
      </c>
      <c r="F3424" t="str">
        <f t="shared" si="53"/>
        <v>Average Per Premise1-in-2October Monthly System Peak Day100% Cycling17</v>
      </c>
      <c r="G3424">
        <v>1.030732</v>
      </c>
      <c r="H3424">
        <v>1.2350099999999999</v>
      </c>
      <c r="I3424">
        <v>76.0672</v>
      </c>
      <c r="J3424">
        <v>-0.22274079999999999</v>
      </c>
      <c r="K3424">
        <v>2.9545399999999999E-2</v>
      </c>
      <c r="L3424">
        <v>0.20427799999999999</v>
      </c>
      <c r="M3424">
        <v>0.37901069999999998</v>
      </c>
      <c r="N3424">
        <v>0.63129690000000005</v>
      </c>
      <c r="O3424">
        <v>10695</v>
      </c>
      <c r="P3424" t="s">
        <v>60</v>
      </c>
      <c r="Q3424" t="s">
        <v>58</v>
      </c>
    </row>
    <row r="3425" spans="1:17" x14ac:dyDescent="0.25">
      <c r="A3425" t="s">
        <v>29</v>
      </c>
      <c r="B3425" t="s">
        <v>36</v>
      </c>
      <c r="C3425" t="s">
        <v>52</v>
      </c>
      <c r="D3425" t="s">
        <v>59</v>
      </c>
      <c r="E3425">
        <v>17</v>
      </c>
      <c r="F3425" t="str">
        <f t="shared" si="53"/>
        <v>Average Per Device1-in-2October Monthly System Peak Day100% Cycling17</v>
      </c>
      <c r="G3425">
        <v>0.83481099999999997</v>
      </c>
      <c r="H3425">
        <v>1.0002599999999999</v>
      </c>
      <c r="I3425">
        <v>76.0672</v>
      </c>
      <c r="J3425">
        <v>-0.18040239999999999</v>
      </c>
      <c r="K3425">
        <v>2.39294E-2</v>
      </c>
      <c r="L3425">
        <v>0.16544900000000001</v>
      </c>
      <c r="M3425">
        <v>0.30696849999999998</v>
      </c>
      <c r="N3425">
        <v>0.51130030000000004</v>
      </c>
      <c r="O3425">
        <v>10695</v>
      </c>
      <c r="P3425" t="s">
        <v>60</v>
      </c>
      <c r="Q3425" t="s">
        <v>58</v>
      </c>
    </row>
    <row r="3426" spans="1:17" x14ac:dyDescent="0.25">
      <c r="A3426" t="s">
        <v>43</v>
      </c>
      <c r="B3426" t="s">
        <v>36</v>
      </c>
      <c r="C3426" t="s">
        <v>52</v>
      </c>
      <c r="D3426" t="s">
        <v>59</v>
      </c>
      <c r="E3426">
        <v>17</v>
      </c>
      <c r="F3426" t="str">
        <f t="shared" si="53"/>
        <v>Aggregate1-in-2October Monthly System Peak Day100% Cycling17</v>
      </c>
      <c r="G3426">
        <v>11.023680000000001</v>
      </c>
      <c r="H3426">
        <v>13.20843</v>
      </c>
      <c r="I3426">
        <v>76.0672</v>
      </c>
      <c r="J3426">
        <v>-2.3822130000000001</v>
      </c>
      <c r="K3426">
        <v>0.31598779999999999</v>
      </c>
      <c r="L3426">
        <v>2.1847530000000002</v>
      </c>
      <c r="M3426">
        <v>4.0535189999999997</v>
      </c>
      <c r="N3426">
        <v>6.7517199999999997</v>
      </c>
      <c r="O3426">
        <v>10695</v>
      </c>
      <c r="P3426" t="s">
        <v>60</v>
      </c>
      <c r="Q3426" t="s">
        <v>58</v>
      </c>
    </row>
    <row r="3427" spans="1:17" x14ac:dyDescent="0.25">
      <c r="A3427" t="s">
        <v>30</v>
      </c>
      <c r="B3427" t="s">
        <v>36</v>
      </c>
      <c r="C3427" t="s">
        <v>52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0.37393890000000002</v>
      </c>
      <c r="H3427">
        <v>0.43551040000000002</v>
      </c>
      <c r="I3427">
        <v>76.427700000000002</v>
      </c>
      <c r="J3427">
        <v>-9.1851000000000002E-2</v>
      </c>
      <c r="K3427">
        <v>-1.2078E-3</v>
      </c>
      <c r="L3427">
        <v>6.1571399999999998E-2</v>
      </c>
      <c r="M3427">
        <v>0.12435060000000001</v>
      </c>
      <c r="N3427">
        <v>0.21499389999999999</v>
      </c>
      <c r="O3427">
        <v>12331</v>
      </c>
      <c r="P3427" t="s">
        <v>60</v>
      </c>
      <c r="Q3427" t="s">
        <v>58</v>
      </c>
    </row>
    <row r="3428" spans="1:17" x14ac:dyDescent="0.25">
      <c r="A3428" t="s">
        <v>28</v>
      </c>
      <c r="B3428" t="s">
        <v>36</v>
      </c>
      <c r="C3428" t="s">
        <v>52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1.534948</v>
      </c>
      <c r="H3428">
        <v>1.787687</v>
      </c>
      <c r="I3428">
        <v>76.427700000000002</v>
      </c>
      <c r="J3428">
        <v>-0.3770309</v>
      </c>
      <c r="K3428">
        <v>-4.9576999999999998E-3</v>
      </c>
      <c r="L3428">
        <v>0.25273899999999999</v>
      </c>
      <c r="M3428">
        <v>0.51043570000000005</v>
      </c>
      <c r="N3428">
        <v>0.88250879999999998</v>
      </c>
      <c r="O3428">
        <v>12331</v>
      </c>
      <c r="P3428" t="s">
        <v>60</v>
      </c>
      <c r="Q3428" t="s">
        <v>58</v>
      </c>
    </row>
    <row r="3429" spans="1:17" x14ac:dyDescent="0.25">
      <c r="A3429" t="s">
        <v>29</v>
      </c>
      <c r="B3429" t="s">
        <v>36</v>
      </c>
      <c r="C3429" t="s">
        <v>52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1.3123100000000001</v>
      </c>
      <c r="H3429">
        <v>1.5283899999999999</v>
      </c>
      <c r="I3429">
        <v>76.427700000000002</v>
      </c>
      <c r="J3429">
        <v>-0.32234400000000002</v>
      </c>
      <c r="K3429">
        <v>-4.2386000000000004E-3</v>
      </c>
      <c r="L3429">
        <v>0.2160802</v>
      </c>
      <c r="M3429">
        <v>0.43639899999999998</v>
      </c>
      <c r="N3429">
        <v>0.75450430000000002</v>
      </c>
      <c r="O3429">
        <v>12331</v>
      </c>
      <c r="P3429" t="s">
        <v>60</v>
      </c>
      <c r="Q3429" t="s">
        <v>58</v>
      </c>
    </row>
    <row r="3430" spans="1:17" x14ac:dyDescent="0.25">
      <c r="A3430" t="s">
        <v>43</v>
      </c>
      <c r="B3430" t="s">
        <v>36</v>
      </c>
      <c r="C3430" t="s">
        <v>52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18.927440000000001</v>
      </c>
      <c r="H3430">
        <v>22.043970000000002</v>
      </c>
      <c r="I3430">
        <v>76.427700000000002</v>
      </c>
      <c r="J3430">
        <v>-4.6491680000000004</v>
      </c>
      <c r="K3430">
        <v>-6.1133899999999998E-2</v>
      </c>
      <c r="L3430">
        <v>3.1165240000000001</v>
      </c>
      <c r="M3430">
        <v>6.2941820000000002</v>
      </c>
      <c r="N3430">
        <v>10.88222</v>
      </c>
      <c r="O3430">
        <v>12331</v>
      </c>
      <c r="P3430" t="s">
        <v>60</v>
      </c>
      <c r="Q3430" t="s">
        <v>58</v>
      </c>
    </row>
    <row r="3431" spans="1:17" x14ac:dyDescent="0.25">
      <c r="A3431" t="s">
        <v>30</v>
      </c>
      <c r="B3431" t="s">
        <v>36</v>
      </c>
      <c r="C3431" t="s">
        <v>52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0.30707469999999998</v>
      </c>
      <c r="H3431">
        <v>0.3612186</v>
      </c>
      <c r="I3431">
        <v>76.260199999999998</v>
      </c>
      <c r="J3431">
        <v>-7.2272199999999995E-2</v>
      </c>
      <c r="K3431">
        <v>2.4155000000000001E-3</v>
      </c>
      <c r="L3431">
        <v>5.4143900000000002E-2</v>
      </c>
      <c r="M3431">
        <v>0.10587240000000001</v>
      </c>
      <c r="N3431">
        <v>0.1805601</v>
      </c>
      <c r="O3431">
        <v>23026</v>
      </c>
      <c r="P3431" t="s">
        <v>60</v>
      </c>
      <c r="Q3431" t="s">
        <v>58</v>
      </c>
    </row>
    <row r="3432" spans="1:17" x14ac:dyDescent="0.25">
      <c r="A3432" t="s">
        <v>28</v>
      </c>
      <c r="B3432" t="s">
        <v>36</v>
      </c>
      <c r="C3432" t="s">
        <v>52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1.3142290000000001</v>
      </c>
      <c r="H3432">
        <v>1.545957</v>
      </c>
      <c r="I3432">
        <v>76.260199999999998</v>
      </c>
      <c r="J3432">
        <v>-0.30931330000000001</v>
      </c>
      <c r="K3432">
        <v>1.0337799999999999E-2</v>
      </c>
      <c r="L3432">
        <v>0.23172719999999999</v>
      </c>
      <c r="M3432">
        <v>0.45311649999999998</v>
      </c>
      <c r="N3432">
        <v>0.7727676</v>
      </c>
      <c r="O3432">
        <v>23026</v>
      </c>
      <c r="P3432" t="s">
        <v>60</v>
      </c>
      <c r="Q3432" t="s">
        <v>58</v>
      </c>
    </row>
    <row r="3433" spans="1:17" x14ac:dyDescent="0.25">
      <c r="A3433" t="s">
        <v>29</v>
      </c>
      <c r="B3433" t="s">
        <v>36</v>
      </c>
      <c r="C3433" t="s">
        <v>52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1.095318</v>
      </c>
      <c r="H3433">
        <v>1.288446</v>
      </c>
      <c r="I3433">
        <v>76.260199999999998</v>
      </c>
      <c r="J3433">
        <v>-0.25779089999999999</v>
      </c>
      <c r="K3433">
        <v>8.6157999999999998E-3</v>
      </c>
      <c r="L3433">
        <v>0.1931283</v>
      </c>
      <c r="M3433">
        <v>0.3776408</v>
      </c>
      <c r="N3433">
        <v>0.64404760000000005</v>
      </c>
      <c r="O3433">
        <v>23026</v>
      </c>
      <c r="P3433" t="s">
        <v>60</v>
      </c>
      <c r="Q3433" t="s">
        <v>58</v>
      </c>
    </row>
    <row r="3434" spans="1:17" x14ac:dyDescent="0.25">
      <c r="A3434" t="s">
        <v>43</v>
      </c>
      <c r="B3434" t="s">
        <v>36</v>
      </c>
      <c r="C3434" t="s">
        <v>52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30.26145</v>
      </c>
      <c r="H3434">
        <v>35.597200000000001</v>
      </c>
      <c r="I3434">
        <v>76.260199999999998</v>
      </c>
      <c r="J3434">
        <v>-7.1222469999999998</v>
      </c>
      <c r="K3434">
        <v>0.238038</v>
      </c>
      <c r="L3434">
        <v>5.3357489999999999</v>
      </c>
      <c r="M3434">
        <v>10.43346</v>
      </c>
      <c r="N3434">
        <v>17.793749999999999</v>
      </c>
      <c r="O3434">
        <v>23026</v>
      </c>
      <c r="P3434" t="s">
        <v>60</v>
      </c>
      <c r="Q3434" t="s">
        <v>58</v>
      </c>
    </row>
    <row r="3435" spans="1:17" x14ac:dyDescent="0.25">
      <c r="A3435" t="s">
        <v>30</v>
      </c>
      <c r="B3435" t="s">
        <v>36</v>
      </c>
      <c r="C3435" t="s">
        <v>53</v>
      </c>
      <c r="D3435" t="s">
        <v>59</v>
      </c>
      <c r="E3435">
        <v>17</v>
      </c>
      <c r="F3435" t="str">
        <f t="shared" si="53"/>
        <v>Average Per Ton1-in-2September Monthly System Peak Day100% Cycling17</v>
      </c>
      <c r="G3435">
        <v>0.27940330000000002</v>
      </c>
      <c r="H3435">
        <v>0.44102730000000001</v>
      </c>
      <c r="I3435">
        <v>88.578299999999999</v>
      </c>
      <c r="J3435">
        <v>8.7584700000000001E-2</v>
      </c>
      <c r="K3435">
        <v>0.13132769999999999</v>
      </c>
      <c r="L3435">
        <v>0.16162399999999999</v>
      </c>
      <c r="M3435">
        <v>0.19192020000000001</v>
      </c>
      <c r="N3435">
        <v>0.23566319999999999</v>
      </c>
      <c r="O3435">
        <v>10695</v>
      </c>
      <c r="P3435" t="s">
        <v>60</v>
      </c>
      <c r="Q3435" t="s">
        <v>58</v>
      </c>
    </row>
    <row r="3436" spans="1:17" x14ac:dyDescent="0.25">
      <c r="A3436" t="s">
        <v>28</v>
      </c>
      <c r="B3436" t="s">
        <v>36</v>
      </c>
      <c r="C3436" t="s">
        <v>53</v>
      </c>
      <c r="D3436" t="s">
        <v>59</v>
      </c>
      <c r="E3436">
        <v>17</v>
      </c>
      <c r="F3436" t="str">
        <f t="shared" si="53"/>
        <v>Average Per Premise1-in-2September Monthly System Peak Day100% Cycling17</v>
      </c>
      <c r="G3436">
        <v>1.252184</v>
      </c>
      <c r="H3436">
        <v>1.9765239999999999</v>
      </c>
      <c r="I3436">
        <v>88.578299999999999</v>
      </c>
      <c r="J3436">
        <v>0.39252280000000001</v>
      </c>
      <c r="K3436">
        <v>0.58856299999999995</v>
      </c>
      <c r="L3436">
        <v>0.72433979999999998</v>
      </c>
      <c r="M3436">
        <v>0.86011660000000001</v>
      </c>
      <c r="N3436">
        <v>1.056157</v>
      </c>
      <c r="O3436">
        <v>10695</v>
      </c>
      <c r="P3436" t="s">
        <v>60</v>
      </c>
      <c r="Q3436" t="s">
        <v>58</v>
      </c>
    </row>
    <row r="3437" spans="1:17" x14ac:dyDescent="0.25">
      <c r="A3437" t="s">
        <v>29</v>
      </c>
      <c r="B3437" t="s">
        <v>36</v>
      </c>
      <c r="C3437" t="s">
        <v>53</v>
      </c>
      <c r="D3437" t="s">
        <v>59</v>
      </c>
      <c r="E3437">
        <v>17</v>
      </c>
      <c r="F3437" t="str">
        <f t="shared" si="53"/>
        <v>Average Per Device1-in-2September Monthly System Peak Day100% Cycling17</v>
      </c>
      <c r="G3437">
        <v>1.0141690000000001</v>
      </c>
      <c r="H3437">
        <v>1.600827</v>
      </c>
      <c r="I3437">
        <v>88.578299999999999</v>
      </c>
      <c r="J3437">
        <v>0.31791229999999998</v>
      </c>
      <c r="K3437">
        <v>0.47668919999999998</v>
      </c>
      <c r="L3437">
        <v>0.5866576</v>
      </c>
      <c r="M3437">
        <v>0.69662610000000003</v>
      </c>
      <c r="N3437">
        <v>0.85540300000000002</v>
      </c>
      <c r="O3437">
        <v>10695</v>
      </c>
      <c r="P3437" t="s">
        <v>60</v>
      </c>
      <c r="Q3437" t="s">
        <v>58</v>
      </c>
    </row>
    <row r="3438" spans="1:17" x14ac:dyDescent="0.25">
      <c r="A3438" t="s">
        <v>43</v>
      </c>
      <c r="B3438" t="s">
        <v>36</v>
      </c>
      <c r="C3438" t="s">
        <v>53</v>
      </c>
      <c r="D3438" t="s">
        <v>59</v>
      </c>
      <c r="E3438">
        <v>17</v>
      </c>
      <c r="F3438" t="str">
        <f t="shared" si="53"/>
        <v>Aggregate1-in-2September Monthly System Peak Day100% Cycling17</v>
      </c>
      <c r="G3438">
        <v>13.392110000000001</v>
      </c>
      <c r="H3438">
        <v>21.138919999999999</v>
      </c>
      <c r="I3438">
        <v>88.578299999999999</v>
      </c>
      <c r="J3438">
        <v>4.1980320000000004</v>
      </c>
      <c r="K3438">
        <v>6.2946809999999997</v>
      </c>
      <c r="L3438">
        <v>7.7468139999999996</v>
      </c>
      <c r="M3438">
        <v>9.1989479999999997</v>
      </c>
      <c r="N3438">
        <v>11.2956</v>
      </c>
      <c r="O3438">
        <v>10695</v>
      </c>
      <c r="P3438" t="s">
        <v>60</v>
      </c>
      <c r="Q3438" t="s">
        <v>58</v>
      </c>
    </row>
    <row r="3439" spans="1:17" x14ac:dyDescent="0.25">
      <c r="A3439" t="s">
        <v>30</v>
      </c>
      <c r="B3439" t="s">
        <v>36</v>
      </c>
      <c r="C3439" t="s">
        <v>53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0.52294079999999998</v>
      </c>
      <c r="H3439">
        <v>0.6755719</v>
      </c>
      <c r="I3439">
        <v>89.592799999999997</v>
      </c>
      <c r="J3439">
        <v>2.52334E-2</v>
      </c>
      <c r="K3439">
        <v>0.10050099999999999</v>
      </c>
      <c r="L3439">
        <v>0.15263119999999999</v>
      </c>
      <c r="M3439">
        <v>0.20476130000000001</v>
      </c>
      <c r="N3439">
        <v>0.28002899999999997</v>
      </c>
      <c r="O3439">
        <v>12331</v>
      </c>
      <c r="P3439" t="s">
        <v>60</v>
      </c>
      <c r="Q3439" t="s">
        <v>58</v>
      </c>
    </row>
    <row r="3440" spans="1:17" x14ac:dyDescent="0.25">
      <c r="A3440" t="s">
        <v>28</v>
      </c>
      <c r="B3440" t="s">
        <v>36</v>
      </c>
      <c r="C3440" t="s">
        <v>53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2.1465719999999999</v>
      </c>
      <c r="H3440">
        <v>2.7730939999999999</v>
      </c>
      <c r="I3440">
        <v>89.592799999999997</v>
      </c>
      <c r="J3440">
        <v>0.1035783</v>
      </c>
      <c r="K3440">
        <v>0.4125376</v>
      </c>
      <c r="L3440">
        <v>0.62652189999999996</v>
      </c>
      <c r="M3440">
        <v>0.84050610000000003</v>
      </c>
      <c r="N3440">
        <v>1.1494660000000001</v>
      </c>
      <c r="O3440">
        <v>12331</v>
      </c>
      <c r="P3440" t="s">
        <v>60</v>
      </c>
      <c r="Q3440" t="s">
        <v>58</v>
      </c>
    </row>
    <row r="3441" spans="1:17" x14ac:dyDescent="0.25">
      <c r="A3441" t="s">
        <v>29</v>
      </c>
      <c r="B3441" t="s">
        <v>36</v>
      </c>
      <c r="C3441" t="s">
        <v>53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1.8352200000000001</v>
      </c>
      <c r="H3441">
        <v>2.3708670000000001</v>
      </c>
      <c r="I3441">
        <v>89.592799999999997</v>
      </c>
      <c r="J3441">
        <v>8.85547E-2</v>
      </c>
      <c r="K3441">
        <v>0.35270059999999998</v>
      </c>
      <c r="L3441">
        <v>0.53564730000000005</v>
      </c>
      <c r="M3441">
        <v>0.71859399999999996</v>
      </c>
      <c r="N3441">
        <v>0.98273999999999995</v>
      </c>
      <c r="O3441">
        <v>12331</v>
      </c>
      <c r="P3441" t="s">
        <v>60</v>
      </c>
      <c r="Q3441" t="s">
        <v>58</v>
      </c>
    </row>
    <row r="3442" spans="1:17" x14ac:dyDescent="0.25">
      <c r="A3442" t="s">
        <v>43</v>
      </c>
      <c r="B3442" t="s">
        <v>36</v>
      </c>
      <c r="C3442" t="s">
        <v>53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26.469380000000001</v>
      </c>
      <c r="H3442">
        <v>34.19502</v>
      </c>
      <c r="I3442">
        <v>89.592799999999997</v>
      </c>
      <c r="J3442">
        <v>1.2772239999999999</v>
      </c>
      <c r="K3442">
        <v>5.0870009999999999</v>
      </c>
      <c r="L3442">
        <v>7.7256410000000004</v>
      </c>
      <c r="M3442">
        <v>10.364280000000001</v>
      </c>
      <c r="N3442">
        <v>14.174060000000001</v>
      </c>
      <c r="O3442">
        <v>12331</v>
      </c>
      <c r="P3442" t="s">
        <v>60</v>
      </c>
      <c r="Q3442" t="s">
        <v>58</v>
      </c>
    </row>
    <row r="3443" spans="1:17" x14ac:dyDescent="0.25">
      <c r="A3443" t="s">
        <v>30</v>
      </c>
      <c r="B3443" t="s">
        <v>36</v>
      </c>
      <c r="C3443" t="s">
        <v>53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0.4098176</v>
      </c>
      <c r="H3443">
        <v>0.56662590000000002</v>
      </c>
      <c r="I3443">
        <v>89.121499999999997</v>
      </c>
      <c r="J3443">
        <v>5.4195599999999997E-2</v>
      </c>
      <c r="K3443">
        <v>0.11482000000000001</v>
      </c>
      <c r="L3443">
        <v>0.15680830000000001</v>
      </c>
      <c r="M3443">
        <v>0.19879659999999999</v>
      </c>
      <c r="N3443">
        <v>0.25942110000000002</v>
      </c>
      <c r="O3443">
        <v>23026</v>
      </c>
      <c r="P3443" t="s">
        <v>60</v>
      </c>
      <c r="Q3443" t="s">
        <v>58</v>
      </c>
    </row>
    <row r="3444" spans="1:17" x14ac:dyDescent="0.25">
      <c r="A3444" t="s">
        <v>28</v>
      </c>
      <c r="B3444" t="s">
        <v>36</v>
      </c>
      <c r="C3444" t="s">
        <v>53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1.753952</v>
      </c>
      <c r="H3444">
        <v>2.4250660000000002</v>
      </c>
      <c r="I3444">
        <v>89.121499999999997</v>
      </c>
      <c r="J3444">
        <v>0.23194819999999999</v>
      </c>
      <c r="K3444">
        <v>0.49141089999999998</v>
      </c>
      <c r="L3444">
        <v>0.67111390000000004</v>
      </c>
      <c r="M3444">
        <v>0.85081689999999999</v>
      </c>
      <c r="N3444">
        <v>1.1102799999999999</v>
      </c>
      <c r="O3444">
        <v>23026</v>
      </c>
      <c r="P3444" t="s">
        <v>60</v>
      </c>
      <c r="Q3444" t="s">
        <v>58</v>
      </c>
    </row>
    <row r="3445" spans="1:17" x14ac:dyDescent="0.25">
      <c r="A3445" t="s">
        <v>29</v>
      </c>
      <c r="B3445" t="s">
        <v>36</v>
      </c>
      <c r="C3445" t="s">
        <v>53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1.4617960000000001</v>
      </c>
      <c r="H3445">
        <v>2.0211220000000001</v>
      </c>
      <c r="I3445">
        <v>89.121499999999997</v>
      </c>
      <c r="J3445">
        <v>0.1933126</v>
      </c>
      <c r="K3445">
        <v>0.40955649999999999</v>
      </c>
      <c r="L3445">
        <v>0.55932630000000005</v>
      </c>
      <c r="M3445">
        <v>0.70909619999999995</v>
      </c>
      <c r="N3445">
        <v>0.92534019999999995</v>
      </c>
      <c r="O3445">
        <v>23026</v>
      </c>
      <c r="P3445" t="s">
        <v>60</v>
      </c>
      <c r="Q3445" t="s">
        <v>58</v>
      </c>
    </row>
    <row r="3446" spans="1:17" x14ac:dyDescent="0.25">
      <c r="A3446" t="s">
        <v>43</v>
      </c>
      <c r="B3446" t="s">
        <v>36</v>
      </c>
      <c r="C3446" t="s">
        <v>53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40.386499999999998</v>
      </c>
      <c r="H3446">
        <v>55.839570000000002</v>
      </c>
      <c r="I3446">
        <v>89.121499999999997</v>
      </c>
      <c r="J3446">
        <v>5.34084</v>
      </c>
      <c r="K3446">
        <v>11.31523</v>
      </c>
      <c r="L3446">
        <v>15.45307</v>
      </c>
      <c r="M3446">
        <v>19.590910000000001</v>
      </c>
      <c r="N3446">
        <v>25.565300000000001</v>
      </c>
      <c r="O3446">
        <v>23026</v>
      </c>
      <c r="P3446" t="s">
        <v>60</v>
      </c>
      <c r="Q3446" t="s">
        <v>58</v>
      </c>
    </row>
    <row r="3447" spans="1:17" x14ac:dyDescent="0.25">
      <c r="A3447" t="s">
        <v>30</v>
      </c>
      <c r="B3447" t="s">
        <v>36</v>
      </c>
      <c r="C3447" t="s">
        <v>48</v>
      </c>
      <c r="D3447" t="s">
        <v>59</v>
      </c>
      <c r="E3447">
        <v>18</v>
      </c>
      <c r="F3447" t="str">
        <f t="shared" si="53"/>
        <v>Average Per Ton1-in-2August Monthly System Peak Day100% Cycling18</v>
      </c>
      <c r="G3447">
        <v>0.29561939999999998</v>
      </c>
      <c r="H3447">
        <v>0.43798589999999998</v>
      </c>
      <c r="I3447">
        <v>85.082400000000007</v>
      </c>
      <c r="J3447">
        <v>7.2798799999999997E-2</v>
      </c>
      <c r="K3447">
        <v>0.1139</v>
      </c>
      <c r="L3447">
        <v>0.14236650000000001</v>
      </c>
      <c r="M3447">
        <v>0.17083309999999999</v>
      </c>
      <c r="N3447">
        <v>0.21193429999999999</v>
      </c>
      <c r="O3447">
        <v>10695</v>
      </c>
      <c r="P3447" t="s">
        <v>60</v>
      </c>
      <c r="Q3447" t="s">
        <v>58</v>
      </c>
    </row>
    <row r="3448" spans="1:17" x14ac:dyDescent="0.25">
      <c r="A3448" t="s">
        <v>28</v>
      </c>
      <c r="B3448" t="s">
        <v>36</v>
      </c>
      <c r="C3448" t="s">
        <v>48</v>
      </c>
      <c r="D3448" t="s">
        <v>59</v>
      </c>
      <c r="E3448">
        <v>18</v>
      </c>
      <c r="F3448" t="str">
        <f t="shared" si="53"/>
        <v>Average Per Premise1-in-2August Monthly System Peak Day100% Cycling18</v>
      </c>
      <c r="G3448">
        <v>1.324859</v>
      </c>
      <c r="H3448">
        <v>1.9628939999999999</v>
      </c>
      <c r="I3448">
        <v>85.082400000000007</v>
      </c>
      <c r="J3448">
        <v>0.32625769999999998</v>
      </c>
      <c r="K3448">
        <v>0.51045830000000003</v>
      </c>
      <c r="L3448">
        <v>0.63803509999999997</v>
      </c>
      <c r="M3448">
        <v>0.76561190000000001</v>
      </c>
      <c r="N3448">
        <v>0.94981260000000001</v>
      </c>
      <c r="O3448">
        <v>10695</v>
      </c>
      <c r="P3448" t="s">
        <v>60</v>
      </c>
      <c r="Q3448" t="s">
        <v>58</v>
      </c>
    </row>
    <row r="3449" spans="1:17" x14ac:dyDescent="0.25">
      <c r="A3449" t="s">
        <v>29</v>
      </c>
      <c r="B3449" t="s">
        <v>36</v>
      </c>
      <c r="C3449" t="s">
        <v>48</v>
      </c>
      <c r="D3449" t="s">
        <v>59</v>
      </c>
      <c r="E3449">
        <v>18</v>
      </c>
      <c r="F3449" t="str">
        <f t="shared" si="53"/>
        <v>Average Per Device1-in-2August Monthly System Peak Day100% Cycling18</v>
      </c>
      <c r="G3449">
        <v>1.0730299999999999</v>
      </c>
      <c r="H3449">
        <v>1.589788</v>
      </c>
      <c r="I3449">
        <v>85.082400000000007</v>
      </c>
      <c r="J3449">
        <v>0.2642428</v>
      </c>
      <c r="K3449">
        <v>0.41343059999999998</v>
      </c>
      <c r="L3449">
        <v>0.51675769999999999</v>
      </c>
      <c r="M3449">
        <v>0.62008470000000004</v>
      </c>
      <c r="N3449">
        <v>0.76927270000000003</v>
      </c>
      <c r="O3449">
        <v>10695</v>
      </c>
      <c r="P3449" t="s">
        <v>60</v>
      </c>
      <c r="Q3449" t="s">
        <v>58</v>
      </c>
    </row>
    <row r="3450" spans="1:17" x14ac:dyDescent="0.25">
      <c r="A3450" t="s">
        <v>43</v>
      </c>
      <c r="B3450" t="s">
        <v>36</v>
      </c>
      <c r="C3450" t="s">
        <v>48</v>
      </c>
      <c r="D3450" t="s">
        <v>59</v>
      </c>
      <c r="E3450">
        <v>18</v>
      </c>
      <c r="F3450" t="str">
        <f t="shared" si="53"/>
        <v>Aggregate1-in-2August Monthly System Peak Day100% Cycling18</v>
      </c>
      <c r="G3450">
        <v>14.169359999999999</v>
      </c>
      <c r="H3450">
        <v>20.99315</v>
      </c>
      <c r="I3450">
        <v>85.082400000000007</v>
      </c>
      <c r="J3450">
        <v>3.4893260000000001</v>
      </c>
      <c r="K3450">
        <v>5.459352</v>
      </c>
      <c r="L3450">
        <v>6.823785</v>
      </c>
      <c r="M3450">
        <v>8.1882190000000001</v>
      </c>
      <c r="N3450">
        <v>10.158250000000001</v>
      </c>
      <c r="O3450">
        <v>10695</v>
      </c>
      <c r="P3450" t="s">
        <v>60</v>
      </c>
      <c r="Q3450" t="s">
        <v>58</v>
      </c>
    </row>
    <row r="3451" spans="1:17" x14ac:dyDescent="0.25">
      <c r="A3451" t="s">
        <v>30</v>
      </c>
      <c r="B3451" t="s">
        <v>36</v>
      </c>
      <c r="C3451" t="s">
        <v>48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0.53447619999999996</v>
      </c>
      <c r="H3451">
        <v>0.66236289999999998</v>
      </c>
      <c r="I3451">
        <v>85.830799999999996</v>
      </c>
      <c r="J3451">
        <v>1.51238E-2</v>
      </c>
      <c r="K3451">
        <v>8.1744999999999998E-2</v>
      </c>
      <c r="L3451">
        <v>0.12788669999999999</v>
      </c>
      <c r="M3451">
        <v>0.1740283</v>
      </c>
      <c r="N3451">
        <v>0.24064949999999999</v>
      </c>
      <c r="O3451">
        <v>12331</v>
      </c>
      <c r="P3451" t="s">
        <v>60</v>
      </c>
      <c r="Q3451" t="s">
        <v>58</v>
      </c>
    </row>
    <row r="3452" spans="1:17" x14ac:dyDescent="0.25">
      <c r="A3452" t="s">
        <v>28</v>
      </c>
      <c r="B3452" t="s">
        <v>36</v>
      </c>
      <c r="C3452" t="s">
        <v>48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2.1939229999999998</v>
      </c>
      <c r="H3452">
        <v>2.7188729999999999</v>
      </c>
      <c r="I3452">
        <v>85.830799999999996</v>
      </c>
      <c r="J3452">
        <v>6.2080299999999998E-2</v>
      </c>
      <c r="K3452">
        <v>0.3355477</v>
      </c>
      <c r="L3452">
        <v>0.52495040000000004</v>
      </c>
      <c r="M3452">
        <v>0.71435309999999996</v>
      </c>
      <c r="N3452">
        <v>0.98782049999999999</v>
      </c>
      <c r="O3452">
        <v>12331</v>
      </c>
      <c r="P3452" t="s">
        <v>60</v>
      </c>
      <c r="Q3452" t="s">
        <v>58</v>
      </c>
    </row>
    <row r="3453" spans="1:17" x14ac:dyDescent="0.25">
      <c r="A3453" t="s">
        <v>29</v>
      </c>
      <c r="B3453" t="s">
        <v>36</v>
      </c>
      <c r="C3453" t="s">
        <v>48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1.8757029999999999</v>
      </c>
      <c r="H3453">
        <v>2.3245110000000002</v>
      </c>
      <c r="I3453">
        <v>85.830799999999996</v>
      </c>
      <c r="J3453">
        <v>5.3075799999999999E-2</v>
      </c>
      <c r="K3453">
        <v>0.28687780000000002</v>
      </c>
      <c r="L3453">
        <v>0.4488084</v>
      </c>
      <c r="M3453">
        <v>0.61073889999999997</v>
      </c>
      <c r="N3453">
        <v>0.84454090000000004</v>
      </c>
      <c r="O3453">
        <v>12331</v>
      </c>
      <c r="P3453" t="s">
        <v>60</v>
      </c>
      <c r="Q3453" t="s">
        <v>58</v>
      </c>
    </row>
    <row r="3454" spans="1:17" x14ac:dyDescent="0.25">
      <c r="A3454" t="s">
        <v>43</v>
      </c>
      <c r="B3454" t="s">
        <v>36</v>
      </c>
      <c r="C3454" t="s">
        <v>48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27.053260000000002</v>
      </c>
      <c r="H3454">
        <v>33.526429999999998</v>
      </c>
      <c r="I3454">
        <v>85.830799999999996</v>
      </c>
      <c r="J3454">
        <v>0.76551250000000004</v>
      </c>
      <c r="K3454">
        <v>4.1376390000000001</v>
      </c>
      <c r="L3454">
        <v>6.4731629999999996</v>
      </c>
      <c r="M3454">
        <v>8.8086880000000001</v>
      </c>
      <c r="N3454">
        <v>12.180809999999999</v>
      </c>
      <c r="O3454">
        <v>12331</v>
      </c>
      <c r="P3454" t="s">
        <v>60</v>
      </c>
      <c r="Q3454" t="s">
        <v>58</v>
      </c>
    </row>
    <row r="3455" spans="1:17" x14ac:dyDescent="0.25">
      <c r="A3455" t="s">
        <v>30</v>
      </c>
      <c r="B3455" t="s">
        <v>36</v>
      </c>
      <c r="C3455" t="s">
        <v>48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0.42352719999999999</v>
      </c>
      <c r="H3455">
        <v>0.55813979999999996</v>
      </c>
      <c r="I3455">
        <v>85.483199999999997</v>
      </c>
      <c r="J3455">
        <v>4.1913800000000001E-2</v>
      </c>
      <c r="K3455">
        <v>9.6681000000000003E-2</v>
      </c>
      <c r="L3455">
        <v>0.1346126</v>
      </c>
      <c r="M3455">
        <v>0.17254410000000001</v>
      </c>
      <c r="N3455">
        <v>0.22731129999999999</v>
      </c>
      <c r="O3455">
        <v>23026</v>
      </c>
      <c r="P3455" t="s">
        <v>60</v>
      </c>
      <c r="Q3455" t="s">
        <v>58</v>
      </c>
    </row>
    <row r="3456" spans="1:17" x14ac:dyDescent="0.25">
      <c r="A3456" t="s">
        <v>28</v>
      </c>
      <c r="B3456" t="s">
        <v>36</v>
      </c>
      <c r="C3456" t="s">
        <v>48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1.812627</v>
      </c>
      <c r="H3456">
        <v>2.388747</v>
      </c>
      <c r="I3456">
        <v>85.483199999999997</v>
      </c>
      <c r="J3456">
        <v>0.1793843</v>
      </c>
      <c r="K3456">
        <v>0.4137788</v>
      </c>
      <c r="L3456">
        <v>0.57611970000000001</v>
      </c>
      <c r="M3456">
        <v>0.73846060000000002</v>
      </c>
      <c r="N3456">
        <v>0.97285509999999997</v>
      </c>
      <c r="O3456">
        <v>23026</v>
      </c>
      <c r="P3456" t="s">
        <v>60</v>
      </c>
      <c r="Q3456" t="s">
        <v>58</v>
      </c>
    </row>
    <row r="3457" spans="1:17" x14ac:dyDescent="0.25">
      <c r="A3457" t="s">
        <v>29</v>
      </c>
      <c r="B3457" t="s">
        <v>36</v>
      </c>
      <c r="C3457" t="s">
        <v>48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1.510697</v>
      </c>
      <c r="H3457">
        <v>1.990853</v>
      </c>
      <c r="I3457">
        <v>85.483199999999997</v>
      </c>
      <c r="J3457">
        <v>0.1495042</v>
      </c>
      <c r="K3457">
        <v>0.34485559999999998</v>
      </c>
      <c r="L3457">
        <v>0.48015530000000001</v>
      </c>
      <c r="M3457">
        <v>0.61545510000000003</v>
      </c>
      <c r="N3457">
        <v>0.81080649999999999</v>
      </c>
      <c r="O3457">
        <v>23026</v>
      </c>
      <c r="P3457" t="s">
        <v>60</v>
      </c>
      <c r="Q3457" t="s">
        <v>58</v>
      </c>
    </row>
    <row r="3458" spans="1:17" x14ac:dyDescent="0.25">
      <c r="A3458" t="s">
        <v>43</v>
      </c>
      <c r="B3458" t="s">
        <v>36</v>
      </c>
      <c r="C3458" t="s">
        <v>48</v>
      </c>
      <c r="D3458" t="s">
        <v>26</v>
      </c>
      <c r="E3458" s="2">
        <v>18</v>
      </c>
      <c r="F3458" t="str">
        <f t="shared" si="53"/>
        <v>Aggregate1-in-2August Monthly System Peak DayAll18</v>
      </c>
      <c r="G3458">
        <v>41.737549999999999</v>
      </c>
      <c r="H3458">
        <v>55.003279999999997</v>
      </c>
      <c r="I3458">
        <v>85.483199999999997</v>
      </c>
      <c r="J3458">
        <v>4.130503</v>
      </c>
      <c r="K3458">
        <v>9.5276709999999998</v>
      </c>
      <c r="L3458">
        <v>13.26573</v>
      </c>
      <c r="M3458">
        <v>17.003789999999999</v>
      </c>
      <c r="N3458">
        <v>22.400960000000001</v>
      </c>
      <c r="O3458">
        <v>23026</v>
      </c>
      <c r="P3458" t="s">
        <v>60</v>
      </c>
      <c r="Q3458" t="s">
        <v>58</v>
      </c>
    </row>
    <row r="3459" spans="1:17" x14ac:dyDescent="0.25">
      <c r="A3459" t="s">
        <v>30</v>
      </c>
      <c r="B3459" t="s">
        <v>36</v>
      </c>
      <c r="C3459" t="s">
        <v>37</v>
      </c>
      <c r="D3459" t="s">
        <v>59</v>
      </c>
      <c r="E3459" s="2">
        <v>18</v>
      </c>
      <c r="F3459" t="str">
        <f t="shared" ref="F3459:F3522" si="54">CONCATENATE(A3459,B3459,C3459,D3459,E3459)</f>
        <v>Average Per Ton1-in-2August Typical Event Day100% Cycling18</v>
      </c>
      <c r="G3459">
        <v>0.27613799999999999</v>
      </c>
      <c r="H3459">
        <v>0.38398870000000002</v>
      </c>
      <c r="I3459">
        <v>81.725999999999999</v>
      </c>
      <c r="J3459">
        <v>3.39485E-2</v>
      </c>
      <c r="K3459">
        <v>7.7610499999999999E-2</v>
      </c>
      <c r="L3459">
        <v>0.10785069999999999</v>
      </c>
      <c r="M3459">
        <v>0.13809089999999999</v>
      </c>
      <c r="N3459">
        <v>0.1817529</v>
      </c>
      <c r="O3459">
        <v>10695</v>
      </c>
      <c r="P3459" t="s">
        <v>60</v>
      </c>
      <c r="Q3459" t="s">
        <v>58</v>
      </c>
    </row>
    <row r="3460" spans="1:17" x14ac:dyDescent="0.25">
      <c r="A3460" t="s">
        <v>28</v>
      </c>
      <c r="B3460" t="s">
        <v>36</v>
      </c>
      <c r="C3460" t="s">
        <v>37</v>
      </c>
      <c r="D3460" t="s">
        <v>59</v>
      </c>
      <c r="E3460" s="2">
        <v>18</v>
      </c>
      <c r="F3460" t="str">
        <f t="shared" si="54"/>
        <v>Average Per Premise1-in-2August Typical Event Day100% Cycling18</v>
      </c>
      <c r="G3460">
        <v>1.2375499999999999</v>
      </c>
      <c r="H3460">
        <v>1.720898</v>
      </c>
      <c r="I3460">
        <v>81.725999999999999</v>
      </c>
      <c r="J3460">
        <v>0.1521448</v>
      </c>
      <c r="K3460">
        <v>0.34782210000000002</v>
      </c>
      <c r="L3460">
        <v>0.48334759999999999</v>
      </c>
      <c r="M3460">
        <v>0.61887309999999995</v>
      </c>
      <c r="N3460">
        <v>0.81455040000000001</v>
      </c>
      <c r="O3460">
        <v>10695</v>
      </c>
      <c r="P3460" t="s">
        <v>60</v>
      </c>
      <c r="Q3460" t="s">
        <v>58</v>
      </c>
    </row>
    <row r="3461" spans="1:17" x14ac:dyDescent="0.25">
      <c r="A3461" t="s">
        <v>29</v>
      </c>
      <c r="B3461" t="s">
        <v>36</v>
      </c>
      <c r="C3461" t="s">
        <v>37</v>
      </c>
      <c r="D3461" t="s">
        <v>59</v>
      </c>
      <c r="E3461" s="2">
        <v>18</v>
      </c>
      <c r="F3461" t="str">
        <f t="shared" si="54"/>
        <v>Average Per Device1-in-2August Typical Event Day100% Cycling18</v>
      </c>
      <c r="G3461">
        <v>1.0023169999999999</v>
      </c>
      <c r="H3461">
        <v>1.3937900000000001</v>
      </c>
      <c r="I3461">
        <v>81.725999999999999</v>
      </c>
      <c r="J3461">
        <v>0.12322519999999999</v>
      </c>
      <c r="K3461">
        <v>0.28170820000000002</v>
      </c>
      <c r="L3461">
        <v>0.39147310000000002</v>
      </c>
      <c r="M3461">
        <v>0.50123799999999996</v>
      </c>
      <c r="N3461">
        <v>0.659721</v>
      </c>
      <c r="O3461">
        <v>10695</v>
      </c>
      <c r="P3461" t="s">
        <v>60</v>
      </c>
      <c r="Q3461" t="s">
        <v>58</v>
      </c>
    </row>
    <row r="3462" spans="1:17" x14ac:dyDescent="0.25">
      <c r="A3462" t="s">
        <v>43</v>
      </c>
      <c r="B3462" t="s">
        <v>36</v>
      </c>
      <c r="C3462" t="s">
        <v>37</v>
      </c>
      <c r="D3462" t="s">
        <v>59</v>
      </c>
      <c r="E3462" s="2">
        <v>18</v>
      </c>
      <c r="F3462" t="str">
        <f t="shared" si="54"/>
        <v>Aggregate1-in-2August Typical Event Day100% Cycling18</v>
      </c>
      <c r="G3462">
        <v>13.2356</v>
      </c>
      <c r="H3462">
        <v>18.405000000000001</v>
      </c>
      <c r="I3462">
        <v>81.725999999999999</v>
      </c>
      <c r="J3462">
        <v>1.627189</v>
      </c>
      <c r="K3462">
        <v>3.719957</v>
      </c>
      <c r="L3462">
        <v>5.1694019999999998</v>
      </c>
      <c r="M3462">
        <v>6.6188479999999998</v>
      </c>
      <c r="N3462">
        <v>8.7116159999999994</v>
      </c>
      <c r="O3462">
        <v>10695</v>
      </c>
      <c r="P3462" t="s">
        <v>60</v>
      </c>
      <c r="Q3462" t="s">
        <v>58</v>
      </c>
    </row>
    <row r="3463" spans="1:17" x14ac:dyDescent="0.25">
      <c r="A3463" t="s">
        <v>30</v>
      </c>
      <c r="B3463" t="s">
        <v>36</v>
      </c>
      <c r="C3463" t="s">
        <v>37</v>
      </c>
      <c r="D3463" t="s">
        <v>31</v>
      </c>
      <c r="E3463" s="2">
        <v>18</v>
      </c>
      <c r="F3463" t="str">
        <f t="shared" si="54"/>
        <v>Average Per Ton1-in-2August Typical Event Day50% Cycling18</v>
      </c>
      <c r="G3463">
        <v>0.48401139999999998</v>
      </c>
      <c r="H3463">
        <v>0.58692739999999999</v>
      </c>
      <c r="I3463">
        <v>82.398600000000002</v>
      </c>
      <c r="J3463">
        <v>-1.40596E-2</v>
      </c>
      <c r="K3463">
        <v>5.5050500000000002E-2</v>
      </c>
      <c r="L3463">
        <v>0.10291599999999999</v>
      </c>
      <c r="M3463">
        <v>0.15078150000000001</v>
      </c>
      <c r="N3463">
        <v>0.2198917</v>
      </c>
      <c r="O3463">
        <v>12331</v>
      </c>
      <c r="P3463" t="s">
        <v>60</v>
      </c>
      <c r="Q3463" t="s">
        <v>58</v>
      </c>
    </row>
    <row r="3464" spans="1:17" x14ac:dyDescent="0.25">
      <c r="A3464" t="s">
        <v>28</v>
      </c>
      <c r="B3464" t="s">
        <v>36</v>
      </c>
      <c r="C3464" t="s">
        <v>37</v>
      </c>
      <c r="D3464" t="s">
        <v>31</v>
      </c>
      <c r="E3464" s="2">
        <v>18</v>
      </c>
      <c r="F3464" t="str">
        <f t="shared" si="54"/>
        <v>Average Per Premise1-in-2August Typical Event Day50% Cycling18</v>
      </c>
      <c r="G3464">
        <v>1.986775</v>
      </c>
      <c r="H3464">
        <v>2.4092250000000002</v>
      </c>
      <c r="I3464">
        <v>82.398600000000002</v>
      </c>
      <c r="J3464">
        <v>-5.7712100000000002E-2</v>
      </c>
      <c r="K3464">
        <v>0.2259719</v>
      </c>
      <c r="L3464">
        <v>0.42245060000000001</v>
      </c>
      <c r="M3464">
        <v>0.61892939999999996</v>
      </c>
      <c r="N3464">
        <v>0.90261340000000001</v>
      </c>
      <c r="O3464">
        <v>12331</v>
      </c>
      <c r="P3464" t="s">
        <v>60</v>
      </c>
      <c r="Q3464" t="s">
        <v>58</v>
      </c>
    </row>
    <row r="3465" spans="1:17" x14ac:dyDescent="0.25">
      <c r="A3465" t="s">
        <v>29</v>
      </c>
      <c r="B3465" t="s">
        <v>36</v>
      </c>
      <c r="C3465" t="s">
        <v>37</v>
      </c>
      <c r="D3465" t="s">
        <v>31</v>
      </c>
      <c r="E3465" s="2">
        <v>18</v>
      </c>
      <c r="F3465" t="str">
        <f t="shared" si="54"/>
        <v>Average Per Device1-in-2August Typical Event Day50% Cycling18</v>
      </c>
      <c r="G3465">
        <v>1.698601</v>
      </c>
      <c r="H3465">
        <v>2.0597759999999998</v>
      </c>
      <c r="I3465">
        <v>82.398600000000002</v>
      </c>
      <c r="J3465">
        <v>-4.9341200000000002E-2</v>
      </c>
      <c r="K3465">
        <v>0.1931956</v>
      </c>
      <c r="L3465">
        <v>0.36117579999999999</v>
      </c>
      <c r="M3465">
        <v>0.52915599999999996</v>
      </c>
      <c r="N3465">
        <v>0.77169279999999996</v>
      </c>
      <c r="O3465">
        <v>12331</v>
      </c>
      <c r="P3465" t="s">
        <v>60</v>
      </c>
      <c r="Q3465" t="s">
        <v>58</v>
      </c>
    </row>
    <row r="3466" spans="1:17" x14ac:dyDescent="0.25">
      <c r="A3466" t="s">
        <v>43</v>
      </c>
      <c r="B3466" t="s">
        <v>36</v>
      </c>
      <c r="C3466" t="s">
        <v>37</v>
      </c>
      <c r="D3466" t="s">
        <v>31</v>
      </c>
      <c r="E3466" s="2">
        <v>18</v>
      </c>
      <c r="F3466" t="str">
        <f t="shared" si="54"/>
        <v>Aggregate1-in-2August Typical Event Day50% Cycling18</v>
      </c>
      <c r="G3466">
        <v>24.498919999999998</v>
      </c>
      <c r="H3466">
        <v>29.70815</v>
      </c>
      <c r="I3466">
        <v>82.398600000000002</v>
      </c>
      <c r="J3466">
        <v>-0.71164830000000001</v>
      </c>
      <c r="K3466">
        <v>2.7864599999999999</v>
      </c>
      <c r="L3466">
        <v>5.2092390000000002</v>
      </c>
      <c r="M3466">
        <v>7.6320180000000004</v>
      </c>
      <c r="N3466">
        <v>11.130129999999999</v>
      </c>
      <c r="O3466">
        <v>12331</v>
      </c>
      <c r="P3466" t="s">
        <v>60</v>
      </c>
      <c r="Q3466" t="s">
        <v>58</v>
      </c>
    </row>
    <row r="3467" spans="1:17" x14ac:dyDescent="0.25">
      <c r="A3467" t="s">
        <v>30</v>
      </c>
      <c r="B3467" t="s">
        <v>36</v>
      </c>
      <c r="C3467" t="s">
        <v>37</v>
      </c>
      <c r="D3467" t="s">
        <v>26</v>
      </c>
      <c r="E3467" s="2">
        <v>18</v>
      </c>
      <c r="F3467" t="str">
        <f t="shared" si="54"/>
        <v>Average Per Ton1-in-2August Typical Event DayAll18</v>
      </c>
      <c r="G3467">
        <v>0.38745420000000003</v>
      </c>
      <c r="H3467">
        <v>0.4926624</v>
      </c>
      <c r="I3467">
        <v>82.086200000000005</v>
      </c>
      <c r="J3467">
        <v>8.2401000000000002E-3</v>
      </c>
      <c r="K3467">
        <v>6.5529599999999993E-2</v>
      </c>
      <c r="L3467">
        <v>0.1052082</v>
      </c>
      <c r="M3467">
        <v>0.14488670000000001</v>
      </c>
      <c r="N3467">
        <v>0.2021762</v>
      </c>
      <c r="O3467">
        <v>23026</v>
      </c>
      <c r="P3467" t="s">
        <v>60</v>
      </c>
      <c r="Q3467" t="s">
        <v>58</v>
      </c>
    </row>
    <row r="3468" spans="1:17" x14ac:dyDescent="0.25">
      <c r="A3468" t="s">
        <v>28</v>
      </c>
      <c r="B3468" t="s">
        <v>36</v>
      </c>
      <c r="C3468" t="s">
        <v>37</v>
      </c>
      <c r="D3468" t="s">
        <v>26</v>
      </c>
      <c r="E3468" s="2">
        <v>18</v>
      </c>
      <c r="F3468" t="str">
        <f t="shared" si="54"/>
        <v>Average Per Premise1-in-2August Typical Event DayAll18</v>
      </c>
      <c r="G3468">
        <v>1.6582410000000001</v>
      </c>
      <c r="H3468">
        <v>2.108514</v>
      </c>
      <c r="I3468">
        <v>82.086200000000005</v>
      </c>
      <c r="J3468">
        <v>3.5266499999999999E-2</v>
      </c>
      <c r="K3468">
        <v>0.28045609999999999</v>
      </c>
      <c r="L3468">
        <v>0.4502737</v>
      </c>
      <c r="M3468">
        <v>0.62009130000000001</v>
      </c>
      <c r="N3468">
        <v>0.86528099999999997</v>
      </c>
      <c r="O3468">
        <v>23026</v>
      </c>
      <c r="P3468" t="s">
        <v>60</v>
      </c>
      <c r="Q3468" t="s">
        <v>58</v>
      </c>
    </row>
    <row r="3469" spans="1:17" x14ac:dyDescent="0.25">
      <c r="A3469" t="s">
        <v>29</v>
      </c>
      <c r="B3469" t="s">
        <v>36</v>
      </c>
      <c r="C3469" t="s">
        <v>37</v>
      </c>
      <c r="D3469" t="s">
        <v>26</v>
      </c>
      <c r="E3469" s="2">
        <v>18</v>
      </c>
      <c r="F3469" t="str">
        <f t="shared" si="54"/>
        <v>Average Per Device1-in-2August Typical Event DayAll18</v>
      </c>
      <c r="G3469">
        <v>1.3820269999999999</v>
      </c>
      <c r="H3469">
        <v>1.7572989999999999</v>
      </c>
      <c r="I3469">
        <v>82.086200000000005</v>
      </c>
      <c r="J3469">
        <v>2.9392100000000001E-2</v>
      </c>
      <c r="K3469">
        <v>0.23374049999999999</v>
      </c>
      <c r="L3469">
        <v>0.37527159999999998</v>
      </c>
      <c r="M3469">
        <v>0.5168026</v>
      </c>
      <c r="N3469">
        <v>0.72115099999999999</v>
      </c>
      <c r="O3469">
        <v>23026</v>
      </c>
      <c r="P3469" t="s">
        <v>60</v>
      </c>
      <c r="Q3469" t="s">
        <v>58</v>
      </c>
    </row>
    <row r="3470" spans="1:17" x14ac:dyDescent="0.25">
      <c r="A3470" t="s">
        <v>43</v>
      </c>
      <c r="B3470" t="s">
        <v>36</v>
      </c>
      <c r="C3470" t="s">
        <v>37</v>
      </c>
      <c r="D3470" t="s">
        <v>26</v>
      </c>
      <c r="E3470" s="2">
        <v>18</v>
      </c>
      <c r="F3470" t="str">
        <f t="shared" si="54"/>
        <v>Aggregate1-in-2August Typical Event DayAll18</v>
      </c>
      <c r="G3470">
        <v>38.182650000000002</v>
      </c>
      <c r="H3470">
        <v>48.550649999999997</v>
      </c>
      <c r="I3470">
        <v>82.086200000000005</v>
      </c>
      <c r="J3470">
        <v>0.81204549999999998</v>
      </c>
      <c r="K3470">
        <v>6.4577819999999999</v>
      </c>
      <c r="L3470">
        <v>10.368</v>
      </c>
      <c r="M3470">
        <v>14.278219999999999</v>
      </c>
      <c r="N3470">
        <v>19.923960000000001</v>
      </c>
      <c r="O3470">
        <v>23026</v>
      </c>
      <c r="P3470" t="s">
        <v>60</v>
      </c>
      <c r="Q3470" t="s">
        <v>58</v>
      </c>
    </row>
    <row r="3471" spans="1:17" x14ac:dyDescent="0.25">
      <c r="A3471" t="s">
        <v>30</v>
      </c>
      <c r="B3471" t="s">
        <v>36</v>
      </c>
      <c r="C3471" t="s">
        <v>49</v>
      </c>
      <c r="D3471" t="s">
        <v>59</v>
      </c>
      <c r="E3471" s="2">
        <v>18</v>
      </c>
      <c r="F3471" t="str">
        <f t="shared" si="54"/>
        <v>Average Per Ton1-in-2July Monthly System Peak Day100% Cycling18</v>
      </c>
      <c r="G3471">
        <v>0.26341239999999999</v>
      </c>
      <c r="H3471">
        <v>0.34871639999999998</v>
      </c>
      <c r="I3471">
        <v>82.058499999999995</v>
      </c>
      <c r="J3471">
        <v>7.1235999999999999E-3</v>
      </c>
      <c r="K3471">
        <v>5.3313300000000001E-2</v>
      </c>
      <c r="L3471">
        <v>8.5304099999999994E-2</v>
      </c>
      <c r="M3471">
        <v>0.11729489999999999</v>
      </c>
      <c r="N3471">
        <v>0.1634845</v>
      </c>
      <c r="O3471">
        <v>10695</v>
      </c>
      <c r="P3471" t="s">
        <v>60</v>
      </c>
      <c r="Q3471" t="s">
        <v>58</v>
      </c>
    </row>
    <row r="3472" spans="1:17" x14ac:dyDescent="0.25">
      <c r="A3472" t="s">
        <v>28</v>
      </c>
      <c r="B3472" t="s">
        <v>36</v>
      </c>
      <c r="C3472" t="s">
        <v>49</v>
      </c>
      <c r="D3472" t="s">
        <v>59</v>
      </c>
      <c r="E3472" s="2">
        <v>18</v>
      </c>
      <c r="F3472" t="str">
        <f t="shared" si="54"/>
        <v>Average Per Premise1-in-2July Monthly System Peak Day100% Cycling18</v>
      </c>
      <c r="G3472">
        <v>1.180518</v>
      </c>
      <c r="H3472">
        <v>1.5628200000000001</v>
      </c>
      <c r="I3472">
        <v>82.058499999999995</v>
      </c>
      <c r="J3472">
        <v>3.1925599999999998E-2</v>
      </c>
      <c r="K3472">
        <v>0.2389308</v>
      </c>
      <c r="L3472">
        <v>0.38230189999999997</v>
      </c>
      <c r="M3472">
        <v>0.5256731</v>
      </c>
      <c r="N3472">
        <v>0.7326783</v>
      </c>
      <c r="O3472">
        <v>10695</v>
      </c>
      <c r="P3472" t="s">
        <v>60</v>
      </c>
      <c r="Q3472" t="s">
        <v>58</v>
      </c>
    </row>
    <row r="3473" spans="1:17" x14ac:dyDescent="0.25">
      <c r="A3473" t="s">
        <v>29</v>
      </c>
      <c r="B3473" t="s">
        <v>36</v>
      </c>
      <c r="C3473" t="s">
        <v>49</v>
      </c>
      <c r="D3473" t="s">
        <v>59</v>
      </c>
      <c r="E3473" s="2">
        <v>18</v>
      </c>
      <c r="F3473" t="str">
        <f t="shared" si="54"/>
        <v>Average Per Device1-in-2July Monthly System Peak Day100% Cycling18</v>
      </c>
      <c r="G3473">
        <v>0.95612600000000003</v>
      </c>
      <c r="H3473">
        <v>1.26576</v>
      </c>
      <c r="I3473">
        <v>82.058499999999995</v>
      </c>
      <c r="J3473">
        <v>2.58572E-2</v>
      </c>
      <c r="K3473">
        <v>0.19351489999999999</v>
      </c>
      <c r="L3473">
        <v>0.30963420000000003</v>
      </c>
      <c r="M3473">
        <v>0.4257534</v>
      </c>
      <c r="N3473">
        <v>0.59341109999999997</v>
      </c>
      <c r="O3473">
        <v>10695</v>
      </c>
      <c r="P3473" t="s">
        <v>60</v>
      </c>
      <c r="Q3473" t="s">
        <v>58</v>
      </c>
    </row>
    <row r="3474" spans="1:17" x14ac:dyDescent="0.25">
      <c r="A3474" t="s">
        <v>43</v>
      </c>
      <c r="B3474" t="s">
        <v>36</v>
      </c>
      <c r="C3474" t="s">
        <v>49</v>
      </c>
      <c r="D3474" t="s">
        <v>59</v>
      </c>
      <c r="E3474" s="2">
        <v>18</v>
      </c>
      <c r="F3474" t="str">
        <f t="shared" si="54"/>
        <v>Aggregate1-in-2July Monthly System Peak Day100% Cycling18</v>
      </c>
      <c r="G3474">
        <v>12.625640000000001</v>
      </c>
      <c r="H3474">
        <v>16.714359999999999</v>
      </c>
      <c r="I3474">
        <v>82.058499999999995</v>
      </c>
      <c r="J3474">
        <v>0.34144419999999998</v>
      </c>
      <c r="K3474">
        <v>2.5553650000000001</v>
      </c>
      <c r="L3474">
        <v>4.0887190000000002</v>
      </c>
      <c r="M3474">
        <v>5.6220739999999996</v>
      </c>
      <c r="N3474">
        <v>7.8359940000000003</v>
      </c>
      <c r="O3474">
        <v>10695</v>
      </c>
      <c r="P3474" t="s">
        <v>60</v>
      </c>
      <c r="Q3474" t="s">
        <v>58</v>
      </c>
    </row>
    <row r="3475" spans="1:17" x14ac:dyDescent="0.25">
      <c r="A3475" t="s">
        <v>30</v>
      </c>
      <c r="B3475" t="s">
        <v>36</v>
      </c>
      <c r="C3475" t="s">
        <v>49</v>
      </c>
      <c r="D3475" t="s">
        <v>31</v>
      </c>
      <c r="E3475" s="2">
        <v>18</v>
      </c>
      <c r="F3475" t="str">
        <f t="shared" si="54"/>
        <v>Average Per Ton1-in-2July Monthly System Peak Day50% Cycling18</v>
      </c>
      <c r="G3475">
        <v>0.44973299999999999</v>
      </c>
      <c r="H3475">
        <v>0.53568769999999999</v>
      </c>
      <c r="I3475">
        <v>82.6875</v>
      </c>
      <c r="J3475">
        <v>-3.6043400000000003E-2</v>
      </c>
      <c r="K3475">
        <v>3.6034099999999999E-2</v>
      </c>
      <c r="L3475">
        <v>8.5954699999999995E-2</v>
      </c>
      <c r="M3475">
        <v>0.1358753</v>
      </c>
      <c r="N3475">
        <v>0.20795269999999999</v>
      </c>
      <c r="O3475">
        <v>12331</v>
      </c>
      <c r="P3475" t="s">
        <v>60</v>
      </c>
      <c r="Q3475" t="s">
        <v>58</v>
      </c>
    </row>
    <row r="3476" spans="1:17" x14ac:dyDescent="0.25">
      <c r="A3476" t="s">
        <v>28</v>
      </c>
      <c r="B3476" t="s">
        <v>36</v>
      </c>
      <c r="C3476" t="s">
        <v>49</v>
      </c>
      <c r="D3476" t="s">
        <v>31</v>
      </c>
      <c r="E3476" s="2">
        <v>18</v>
      </c>
      <c r="F3476" t="str">
        <f t="shared" si="54"/>
        <v>Average Per Premise1-in-2July Monthly System Peak Day50% Cycling18</v>
      </c>
      <c r="G3476">
        <v>1.846068</v>
      </c>
      <c r="H3476">
        <v>2.198896</v>
      </c>
      <c r="I3476">
        <v>82.6875</v>
      </c>
      <c r="J3476">
        <v>-0.1479512</v>
      </c>
      <c r="K3476">
        <v>0.14791290000000001</v>
      </c>
      <c r="L3476">
        <v>0.35282750000000002</v>
      </c>
      <c r="M3476">
        <v>0.55774210000000002</v>
      </c>
      <c r="N3476">
        <v>0.85360610000000003</v>
      </c>
      <c r="O3476">
        <v>12331</v>
      </c>
      <c r="P3476" t="s">
        <v>60</v>
      </c>
      <c r="Q3476" t="s">
        <v>58</v>
      </c>
    </row>
    <row r="3477" spans="1:17" x14ac:dyDescent="0.25">
      <c r="A3477" t="s">
        <v>29</v>
      </c>
      <c r="B3477" t="s">
        <v>36</v>
      </c>
      <c r="C3477" t="s">
        <v>49</v>
      </c>
      <c r="D3477" t="s">
        <v>31</v>
      </c>
      <c r="E3477" s="2">
        <v>18</v>
      </c>
      <c r="F3477" t="str">
        <f t="shared" si="54"/>
        <v>Average Per Device1-in-2July Monthly System Peak Day50% Cycling18</v>
      </c>
      <c r="G3477">
        <v>1.578303</v>
      </c>
      <c r="H3477">
        <v>1.8799539999999999</v>
      </c>
      <c r="I3477">
        <v>82.6875</v>
      </c>
      <c r="J3477">
        <v>-0.1264914</v>
      </c>
      <c r="K3477">
        <v>0.12645870000000001</v>
      </c>
      <c r="L3477">
        <v>0.30165120000000001</v>
      </c>
      <c r="M3477">
        <v>0.47684369999999998</v>
      </c>
      <c r="N3477">
        <v>0.72979380000000005</v>
      </c>
      <c r="O3477">
        <v>12331</v>
      </c>
      <c r="P3477" t="s">
        <v>60</v>
      </c>
      <c r="Q3477" t="s">
        <v>58</v>
      </c>
    </row>
    <row r="3478" spans="1:17" x14ac:dyDescent="0.25">
      <c r="A3478" t="s">
        <v>43</v>
      </c>
      <c r="B3478" t="s">
        <v>36</v>
      </c>
      <c r="C3478" t="s">
        <v>49</v>
      </c>
      <c r="D3478" t="s">
        <v>31</v>
      </c>
      <c r="E3478" s="2">
        <v>18</v>
      </c>
      <c r="F3478" t="str">
        <f t="shared" si="54"/>
        <v>Aggregate1-in-2July Monthly System Peak Day50% Cycling18</v>
      </c>
      <c r="G3478">
        <v>22.763870000000001</v>
      </c>
      <c r="H3478">
        <v>27.11458</v>
      </c>
      <c r="I3478">
        <v>82.6875</v>
      </c>
      <c r="J3478">
        <v>-1.8243860000000001</v>
      </c>
      <c r="K3478">
        <v>1.823914</v>
      </c>
      <c r="L3478">
        <v>4.3507160000000002</v>
      </c>
      <c r="M3478">
        <v>6.8775180000000002</v>
      </c>
      <c r="N3478">
        <v>10.52582</v>
      </c>
      <c r="O3478">
        <v>12331</v>
      </c>
      <c r="P3478" t="s">
        <v>60</v>
      </c>
      <c r="Q3478" t="s">
        <v>58</v>
      </c>
    </row>
    <row r="3479" spans="1:17" x14ac:dyDescent="0.25">
      <c r="A3479" t="s">
        <v>30</v>
      </c>
      <c r="B3479" t="s">
        <v>36</v>
      </c>
      <c r="C3479" t="s">
        <v>49</v>
      </c>
      <c r="D3479" t="s">
        <v>26</v>
      </c>
      <c r="E3479" s="2">
        <v>18</v>
      </c>
      <c r="F3479" t="str">
        <f t="shared" si="54"/>
        <v>Average Per Ton1-in-2July Monthly System Peak DayAll18</v>
      </c>
      <c r="G3479">
        <v>0.36318709999999998</v>
      </c>
      <c r="H3479">
        <v>0.4488395</v>
      </c>
      <c r="I3479">
        <v>82.395300000000006</v>
      </c>
      <c r="J3479">
        <v>-1.5992300000000001E-2</v>
      </c>
      <c r="K3479">
        <v>4.4060299999999997E-2</v>
      </c>
      <c r="L3479">
        <v>8.5652500000000006E-2</v>
      </c>
      <c r="M3479">
        <v>0.12724469999999999</v>
      </c>
      <c r="N3479">
        <v>0.1872972</v>
      </c>
      <c r="O3479">
        <v>23026</v>
      </c>
      <c r="P3479" t="s">
        <v>60</v>
      </c>
      <c r="Q3479" t="s">
        <v>58</v>
      </c>
    </row>
    <row r="3480" spans="1:17" x14ac:dyDescent="0.25">
      <c r="A3480" t="s">
        <v>28</v>
      </c>
      <c r="B3480" t="s">
        <v>36</v>
      </c>
      <c r="C3480" t="s">
        <v>49</v>
      </c>
      <c r="D3480" t="s">
        <v>26</v>
      </c>
      <c r="E3480" s="2">
        <v>18</v>
      </c>
      <c r="F3480" t="str">
        <f t="shared" si="54"/>
        <v>Average Per Premise1-in-2July Monthly System Peak DayAll18</v>
      </c>
      <c r="G3480">
        <v>1.554381</v>
      </c>
      <c r="H3480">
        <v>1.92096</v>
      </c>
      <c r="I3480">
        <v>82.395300000000006</v>
      </c>
      <c r="J3480">
        <v>-6.8444400000000002E-2</v>
      </c>
      <c r="K3480">
        <v>0.18857070000000001</v>
      </c>
      <c r="L3480">
        <v>0.36657849999999997</v>
      </c>
      <c r="M3480">
        <v>0.54458640000000003</v>
      </c>
      <c r="N3480">
        <v>0.80160140000000002</v>
      </c>
      <c r="O3480">
        <v>23026</v>
      </c>
      <c r="P3480" t="s">
        <v>60</v>
      </c>
      <c r="Q3480" t="s">
        <v>58</v>
      </c>
    </row>
    <row r="3481" spans="1:17" x14ac:dyDescent="0.25">
      <c r="A3481" t="s">
        <v>29</v>
      </c>
      <c r="B3481" t="s">
        <v>36</v>
      </c>
      <c r="C3481" t="s">
        <v>49</v>
      </c>
      <c r="D3481" t="s">
        <v>26</v>
      </c>
      <c r="E3481" s="2">
        <v>18</v>
      </c>
      <c r="F3481" t="str">
        <f t="shared" si="54"/>
        <v>Average Per Device1-in-2July Monthly System Peak DayAll18</v>
      </c>
      <c r="G3481">
        <v>1.2954680000000001</v>
      </c>
      <c r="H3481">
        <v>1.6009850000000001</v>
      </c>
      <c r="I3481">
        <v>82.395300000000006</v>
      </c>
      <c r="J3481">
        <v>-5.70436E-2</v>
      </c>
      <c r="K3481">
        <v>0.15716040000000001</v>
      </c>
      <c r="L3481">
        <v>0.3055175</v>
      </c>
      <c r="M3481">
        <v>0.45387450000000001</v>
      </c>
      <c r="N3481">
        <v>0.66807850000000002</v>
      </c>
      <c r="O3481">
        <v>23026</v>
      </c>
      <c r="P3481" t="s">
        <v>60</v>
      </c>
      <c r="Q3481" t="s">
        <v>58</v>
      </c>
    </row>
    <row r="3482" spans="1:17" x14ac:dyDescent="0.25">
      <c r="A3482" t="s">
        <v>43</v>
      </c>
      <c r="B3482" t="s">
        <v>36</v>
      </c>
      <c r="C3482" t="s">
        <v>49</v>
      </c>
      <c r="D3482" t="s">
        <v>26</v>
      </c>
      <c r="E3482" s="2">
        <v>18</v>
      </c>
      <c r="F3482" t="str">
        <f t="shared" si="54"/>
        <v>Aggregate1-in-2July Monthly System Peak DayAll18</v>
      </c>
      <c r="G3482">
        <v>35.791179999999997</v>
      </c>
      <c r="H3482">
        <v>44.232010000000002</v>
      </c>
      <c r="I3482">
        <v>82.395300000000006</v>
      </c>
      <c r="J3482">
        <v>-1.5760000000000001</v>
      </c>
      <c r="K3482">
        <v>4.342028</v>
      </c>
      <c r="L3482">
        <v>8.4408370000000001</v>
      </c>
      <c r="M3482">
        <v>12.53965</v>
      </c>
      <c r="N3482">
        <v>18.45767</v>
      </c>
      <c r="O3482">
        <v>23026</v>
      </c>
      <c r="P3482" t="s">
        <v>60</v>
      </c>
      <c r="Q3482" t="s">
        <v>58</v>
      </c>
    </row>
    <row r="3483" spans="1:17" x14ac:dyDescent="0.25">
      <c r="A3483" t="s">
        <v>30</v>
      </c>
      <c r="B3483" t="s">
        <v>36</v>
      </c>
      <c r="C3483" t="s">
        <v>50</v>
      </c>
      <c r="D3483" t="s">
        <v>59</v>
      </c>
      <c r="E3483" s="2">
        <v>18</v>
      </c>
      <c r="F3483" t="str">
        <f t="shared" si="54"/>
        <v>Average Per Ton1-in-2June Monthly System Peak Day100% Cycling18</v>
      </c>
      <c r="G3483">
        <v>0.24526429999999999</v>
      </c>
      <c r="H3483">
        <v>0.29841469999999998</v>
      </c>
      <c r="I3483">
        <v>72.491299999999995</v>
      </c>
      <c r="J3483">
        <v>-3.2722899999999999E-2</v>
      </c>
      <c r="K3483">
        <v>1.8011800000000001E-2</v>
      </c>
      <c r="L3483">
        <v>5.31504E-2</v>
      </c>
      <c r="M3483">
        <v>8.8289099999999995E-2</v>
      </c>
      <c r="N3483">
        <v>0.1390238</v>
      </c>
      <c r="O3483">
        <v>10695</v>
      </c>
      <c r="P3483" t="s">
        <v>60</v>
      </c>
      <c r="Q3483" t="s">
        <v>58</v>
      </c>
    </row>
    <row r="3484" spans="1:17" x14ac:dyDescent="0.25">
      <c r="A3484" t="s">
        <v>28</v>
      </c>
      <c r="B3484" t="s">
        <v>36</v>
      </c>
      <c r="C3484" t="s">
        <v>50</v>
      </c>
      <c r="D3484" t="s">
        <v>59</v>
      </c>
      <c r="E3484" s="2">
        <v>18</v>
      </c>
      <c r="F3484" t="str">
        <f t="shared" si="54"/>
        <v>Average Per Premise1-in-2June Monthly System Peak Day100% Cycling18</v>
      </c>
      <c r="G3484">
        <v>1.0991850000000001</v>
      </c>
      <c r="H3484">
        <v>1.337386</v>
      </c>
      <c r="I3484">
        <v>72.491299999999995</v>
      </c>
      <c r="J3484">
        <v>-0.146652</v>
      </c>
      <c r="K3484">
        <v>8.0722299999999997E-2</v>
      </c>
      <c r="L3484">
        <v>0.238201</v>
      </c>
      <c r="M3484">
        <v>0.39567970000000002</v>
      </c>
      <c r="N3484">
        <v>0.623054</v>
      </c>
      <c r="O3484">
        <v>10695</v>
      </c>
      <c r="P3484" t="s">
        <v>60</v>
      </c>
      <c r="Q3484" t="s">
        <v>58</v>
      </c>
    </row>
    <row r="3485" spans="1:17" x14ac:dyDescent="0.25">
      <c r="A3485" t="s">
        <v>29</v>
      </c>
      <c r="B3485" t="s">
        <v>36</v>
      </c>
      <c r="C3485" t="s">
        <v>50</v>
      </c>
      <c r="D3485" t="s">
        <v>59</v>
      </c>
      <c r="E3485" s="2">
        <v>18</v>
      </c>
      <c r="F3485" t="str">
        <f t="shared" si="54"/>
        <v>Average Per Device1-in-2June Monthly System Peak Day100% Cycling18</v>
      </c>
      <c r="G3485">
        <v>0.89025259999999995</v>
      </c>
      <c r="H3485">
        <v>1.0831770000000001</v>
      </c>
      <c r="I3485">
        <v>72.491299999999995</v>
      </c>
      <c r="J3485">
        <v>-0.11877649999999999</v>
      </c>
      <c r="K3485">
        <v>6.5378599999999995E-2</v>
      </c>
      <c r="L3485">
        <v>0.19292390000000001</v>
      </c>
      <c r="M3485">
        <v>0.32046910000000001</v>
      </c>
      <c r="N3485">
        <v>0.50462419999999997</v>
      </c>
      <c r="O3485">
        <v>10695</v>
      </c>
      <c r="P3485" t="s">
        <v>60</v>
      </c>
      <c r="Q3485" t="s">
        <v>58</v>
      </c>
    </row>
    <row r="3486" spans="1:17" x14ac:dyDescent="0.25">
      <c r="A3486" t="s">
        <v>43</v>
      </c>
      <c r="B3486" t="s">
        <v>36</v>
      </c>
      <c r="C3486" t="s">
        <v>50</v>
      </c>
      <c r="D3486" t="s">
        <v>59</v>
      </c>
      <c r="E3486" s="2">
        <v>18</v>
      </c>
      <c r="F3486" t="str">
        <f t="shared" si="54"/>
        <v>Aggregate1-in-2June Monthly System Peak Day100% Cycling18</v>
      </c>
      <c r="G3486">
        <v>11.755789999999999</v>
      </c>
      <c r="H3486">
        <v>14.30335</v>
      </c>
      <c r="I3486">
        <v>72.491299999999995</v>
      </c>
      <c r="J3486">
        <v>-1.568443</v>
      </c>
      <c r="K3486">
        <v>0.86332450000000005</v>
      </c>
      <c r="L3486">
        <v>2.5475599999999998</v>
      </c>
      <c r="M3486">
        <v>4.231795</v>
      </c>
      <c r="N3486">
        <v>6.6635629999999999</v>
      </c>
      <c r="O3486">
        <v>10695</v>
      </c>
      <c r="P3486" t="s">
        <v>60</v>
      </c>
      <c r="Q3486" t="s">
        <v>58</v>
      </c>
    </row>
    <row r="3487" spans="1:17" x14ac:dyDescent="0.25">
      <c r="A3487" t="s">
        <v>30</v>
      </c>
      <c r="B3487" t="s">
        <v>36</v>
      </c>
      <c r="C3487" t="s">
        <v>50</v>
      </c>
      <c r="D3487" t="s">
        <v>31</v>
      </c>
      <c r="E3487" s="2">
        <v>18</v>
      </c>
      <c r="F3487" t="str">
        <f t="shared" si="54"/>
        <v>Average Per Ton1-in-2June Monthly System Peak Day50% Cycling18</v>
      </c>
      <c r="G3487">
        <v>0.40383760000000002</v>
      </c>
      <c r="H3487">
        <v>0.46708260000000001</v>
      </c>
      <c r="I3487">
        <v>72.759900000000002</v>
      </c>
      <c r="J3487">
        <v>-6.7820099999999994E-2</v>
      </c>
      <c r="K3487">
        <v>9.6141999999999998E-3</v>
      </c>
      <c r="L3487">
        <v>6.3244999999999996E-2</v>
      </c>
      <c r="M3487">
        <v>0.1168758</v>
      </c>
      <c r="N3487">
        <v>0.19431010000000001</v>
      </c>
      <c r="O3487">
        <v>12331</v>
      </c>
      <c r="P3487" t="s">
        <v>60</v>
      </c>
      <c r="Q3487" t="s">
        <v>58</v>
      </c>
    </row>
    <row r="3488" spans="1:17" x14ac:dyDescent="0.25">
      <c r="A3488" t="s">
        <v>28</v>
      </c>
      <c r="B3488" t="s">
        <v>36</v>
      </c>
      <c r="C3488" t="s">
        <v>50</v>
      </c>
      <c r="D3488" t="s">
        <v>31</v>
      </c>
      <c r="E3488" s="2">
        <v>18</v>
      </c>
      <c r="F3488" t="str">
        <f t="shared" si="54"/>
        <v>Average Per Premise1-in-2June Monthly System Peak Day50% Cycling18</v>
      </c>
      <c r="G3488">
        <v>1.6576759999999999</v>
      </c>
      <c r="H3488">
        <v>1.9172849999999999</v>
      </c>
      <c r="I3488">
        <v>72.759900000000002</v>
      </c>
      <c r="J3488">
        <v>-0.27838869999999999</v>
      </c>
      <c r="K3488">
        <v>3.94645E-2</v>
      </c>
      <c r="L3488">
        <v>0.25960870000000003</v>
      </c>
      <c r="M3488">
        <v>0.47975289999999998</v>
      </c>
      <c r="N3488">
        <v>0.79760609999999998</v>
      </c>
      <c r="O3488">
        <v>12331</v>
      </c>
      <c r="P3488" t="s">
        <v>60</v>
      </c>
      <c r="Q3488" t="s">
        <v>58</v>
      </c>
    </row>
    <row r="3489" spans="1:17" x14ac:dyDescent="0.25">
      <c r="A3489" t="s">
        <v>29</v>
      </c>
      <c r="B3489" t="s">
        <v>36</v>
      </c>
      <c r="C3489" t="s">
        <v>50</v>
      </c>
      <c r="D3489" t="s">
        <v>31</v>
      </c>
      <c r="E3489" s="2">
        <v>18</v>
      </c>
      <c r="F3489" t="str">
        <f t="shared" si="54"/>
        <v>Average Per Device1-in-2June Monthly System Peak Day50% Cycling18</v>
      </c>
      <c r="G3489">
        <v>1.4172370000000001</v>
      </c>
      <c r="H3489">
        <v>1.6391899999999999</v>
      </c>
      <c r="I3489">
        <v>72.759900000000002</v>
      </c>
      <c r="J3489">
        <v>-0.23800950000000001</v>
      </c>
      <c r="K3489">
        <v>3.3740300000000001E-2</v>
      </c>
      <c r="L3489">
        <v>0.2219534</v>
      </c>
      <c r="M3489">
        <v>0.41016659999999999</v>
      </c>
      <c r="N3489">
        <v>0.68191639999999998</v>
      </c>
      <c r="O3489">
        <v>12331</v>
      </c>
      <c r="P3489" t="s">
        <v>60</v>
      </c>
      <c r="Q3489" t="s">
        <v>58</v>
      </c>
    </row>
    <row r="3490" spans="1:17" x14ac:dyDescent="0.25">
      <c r="A3490" t="s">
        <v>43</v>
      </c>
      <c r="B3490" t="s">
        <v>36</v>
      </c>
      <c r="C3490" t="s">
        <v>50</v>
      </c>
      <c r="D3490" t="s">
        <v>31</v>
      </c>
      <c r="E3490" s="2">
        <v>18</v>
      </c>
      <c r="F3490" t="str">
        <f t="shared" si="54"/>
        <v>Aggregate1-in-2June Monthly System Peak Day50% Cycling18</v>
      </c>
      <c r="G3490">
        <v>20.440809999999999</v>
      </c>
      <c r="H3490">
        <v>23.642040000000001</v>
      </c>
      <c r="I3490">
        <v>72.759900000000002</v>
      </c>
      <c r="J3490">
        <v>-3.4328110000000001</v>
      </c>
      <c r="K3490">
        <v>0.48663699999999999</v>
      </c>
      <c r="L3490">
        <v>3.2012350000000001</v>
      </c>
      <c r="M3490">
        <v>5.9158330000000001</v>
      </c>
      <c r="N3490">
        <v>9.8352810000000002</v>
      </c>
      <c r="O3490">
        <v>12331</v>
      </c>
      <c r="P3490" t="s">
        <v>60</v>
      </c>
      <c r="Q3490" t="s">
        <v>58</v>
      </c>
    </row>
    <row r="3491" spans="1:17" x14ac:dyDescent="0.25">
      <c r="A3491" t="s">
        <v>30</v>
      </c>
      <c r="B3491" t="s">
        <v>36</v>
      </c>
      <c r="C3491" t="s">
        <v>50</v>
      </c>
      <c r="D3491" t="s">
        <v>26</v>
      </c>
      <c r="E3491" s="2">
        <v>18</v>
      </c>
      <c r="F3491" t="str">
        <f t="shared" si="54"/>
        <v>Average Per Ton1-in-2June Monthly System Peak DayAll18</v>
      </c>
      <c r="G3491">
        <v>0.33018029999999998</v>
      </c>
      <c r="H3491">
        <v>0.38873639999999998</v>
      </c>
      <c r="I3491">
        <v>72.635099999999994</v>
      </c>
      <c r="J3491">
        <v>-5.1517500000000001E-2</v>
      </c>
      <c r="K3491">
        <v>1.35149E-2</v>
      </c>
      <c r="L3491">
        <v>5.85561E-2</v>
      </c>
      <c r="M3491">
        <v>0.1035973</v>
      </c>
      <c r="N3491">
        <v>0.16862959999999999</v>
      </c>
      <c r="O3491">
        <v>23026</v>
      </c>
      <c r="P3491" t="s">
        <v>60</v>
      </c>
      <c r="Q3491" t="s">
        <v>58</v>
      </c>
    </row>
    <row r="3492" spans="1:17" x14ac:dyDescent="0.25">
      <c r="A3492" t="s">
        <v>28</v>
      </c>
      <c r="B3492" t="s">
        <v>36</v>
      </c>
      <c r="C3492" t="s">
        <v>50</v>
      </c>
      <c r="D3492" t="s">
        <v>26</v>
      </c>
      <c r="E3492" s="2">
        <v>18</v>
      </c>
      <c r="F3492" t="str">
        <f t="shared" si="54"/>
        <v>Average Per Premise1-in-2June Monthly System Peak DayAll18</v>
      </c>
      <c r="G3492">
        <v>1.413117</v>
      </c>
      <c r="H3492">
        <v>1.6637280000000001</v>
      </c>
      <c r="I3492">
        <v>72.635099999999994</v>
      </c>
      <c r="J3492">
        <v>-0.2204863</v>
      </c>
      <c r="K3492">
        <v>5.7841499999999997E-2</v>
      </c>
      <c r="L3492">
        <v>0.25061040000000001</v>
      </c>
      <c r="M3492">
        <v>0.44337939999999998</v>
      </c>
      <c r="N3492">
        <v>0.72170710000000005</v>
      </c>
      <c r="O3492">
        <v>23026</v>
      </c>
      <c r="P3492" t="s">
        <v>60</v>
      </c>
      <c r="Q3492" t="s">
        <v>58</v>
      </c>
    </row>
    <row r="3493" spans="1:17" x14ac:dyDescent="0.25">
      <c r="A3493" t="s">
        <v>29</v>
      </c>
      <c r="B3493" t="s">
        <v>36</v>
      </c>
      <c r="C3493" t="s">
        <v>50</v>
      </c>
      <c r="D3493" t="s">
        <v>26</v>
      </c>
      <c r="E3493" s="2">
        <v>18</v>
      </c>
      <c r="F3493" t="str">
        <f t="shared" si="54"/>
        <v>Average Per Device1-in-2June Monthly System Peak DayAll18</v>
      </c>
      <c r="G3493">
        <v>1.1777340000000001</v>
      </c>
      <c r="H3493">
        <v>1.3866000000000001</v>
      </c>
      <c r="I3493">
        <v>72.635099999999994</v>
      </c>
      <c r="J3493">
        <v>-0.1837598</v>
      </c>
      <c r="K3493">
        <v>4.8206800000000001E-2</v>
      </c>
      <c r="L3493">
        <v>0.2088662</v>
      </c>
      <c r="M3493">
        <v>0.36952560000000001</v>
      </c>
      <c r="N3493">
        <v>0.60149220000000003</v>
      </c>
      <c r="O3493">
        <v>23026</v>
      </c>
      <c r="P3493" t="s">
        <v>60</v>
      </c>
      <c r="Q3493" t="s">
        <v>58</v>
      </c>
    </row>
    <row r="3494" spans="1:17" x14ac:dyDescent="0.25">
      <c r="A3494" t="s">
        <v>43</v>
      </c>
      <c r="B3494" t="s">
        <v>36</v>
      </c>
      <c r="C3494" t="s">
        <v>50</v>
      </c>
      <c r="D3494" t="s">
        <v>26</v>
      </c>
      <c r="E3494" s="2">
        <v>18</v>
      </c>
      <c r="F3494" t="str">
        <f t="shared" si="54"/>
        <v>Aggregate1-in-2June Monthly System Peak DayAll18</v>
      </c>
      <c r="G3494">
        <v>32.538440000000001</v>
      </c>
      <c r="H3494">
        <v>38.308999999999997</v>
      </c>
      <c r="I3494">
        <v>72.635099999999994</v>
      </c>
      <c r="J3494">
        <v>-5.0769169999999999</v>
      </c>
      <c r="K3494">
        <v>1.331858</v>
      </c>
      <c r="L3494">
        <v>5.770556</v>
      </c>
      <c r="M3494">
        <v>10.209250000000001</v>
      </c>
      <c r="N3494">
        <v>16.618030000000001</v>
      </c>
      <c r="O3494">
        <v>23026</v>
      </c>
      <c r="P3494" t="s">
        <v>60</v>
      </c>
      <c r="Q3494" t="s">
        <v>58</v>
      </c>
    </row>
    <row r="3495" spans="1:17" x14ac:dyDescent="0.25">
      <c r="A3495" t="s">
        <v>30</v>
      </c>
      <c r="B3495" t="s">
        <v>36</v>
      </c>
      <c r="C3495" t="s">
        <v>51</v>
      </c>
      <c r="D3495" t="s">
        <v>59</v>
      </c>
      <c r="E3495" s="2">
        <v>18</v>
      </c>
      <c r="F3495" t="str">
        <f t="shared" si="54"/>
        <v>Average Per Ton1-in-2May Monthly System Peak Day100% Cycling18</v>
      </c>
      <c r="G3495">
        <v>0.21923010000000001</v>
      </c>
      <c r="H3495">
        <v>0.22625480000000001</v>
      </c>
      <c r="I3495">
        <v>67.237899999999996</v>
      </c>
      <c r="J3495">
        <v>-9.2326599999999995E-2</v>
      </c>
      <c r="K3495">
        <v>-3.3628999999999999E-2</v>
      </c>
      <c r="L3495">
        <v>7.0247E-3</v>
      </c>
      <c r="M3495">
        <v>4.7678499999999999E-2</v>
      </c>
      <c r="N3495">
        <v>0.106376</v>
      </c>
      <c r="O3495">
        <v>10695</v>
      </c>
      <c r="P3495" t="s">
        <v>60</v>
      </c>
      <c r="Q3495" t="s">
        <v>58</v>
      </c>
    </row>
    <row r="3496" spans="1:17" x14ac:dyDescent="0.25">
      <c r="A3496" t="s">
        <v>28</v>
      </c>
      <c r="B3496" t="s">
        <v>36</v>
      </c>
      <c r="C3496" t="s">
        <v>51</v>
      </c>
      <c r="D3496" t="s">
        <v>59</v>
      </c>
      <c r="E3496" s="2">
        <v>18</v>
      </c>
      <c r="F3496" t="str">
        <f t="shared" si="54"/>
        <v>Average Per Premise1-in-2May Monthly System Peak Day100% Cycling18</v>
      </c>
      <c r="G3496">
        <v>0.98250970000000004</v>
      </c>
      <c r="H3496">
        <v>1.013992</v>
      </c>
      <c r="I3496">
        <v>67.237899999999996</v>
      </c>
      <c r="J3496">
        <v>-0.41377419999999998</v>
      </c>
      <c r="K3496">
        <v>-0.15071309999999999</v>
      </c>
      <c r="L3496">
        <v>3.1482200000000002E-2</v>
      </c>
      <c r="M3496">
        <v>0.21367749999999999</v>
      </c>
      <c r="N3496">
        <v>0.47673860000000001</v>
      </c>
      <c r="O3496">
        <v>10695</v>
      </c>
      <c r="P3496" t="s">
        <v>60</v>
      </c>
      <c r="Q3496" t="s">
        <v>58</v>
      </c>
    </row>
    <row r="3497" spans="1:17" x14ac:dyDescent="0.25">
      <c r="A3497" t="s">
        <v>29</v>
      </c>
      <c r="B3497" t="s">
        <v>36</v>
      </c>
      <c r="C3497" t="s">
        <v>51</v>
      </c>
      <c r="D3497" t="s">
        <v>59</v>
      </c>
      <c r="E3497" s="2">
        <v>18</v>
      </c>
      <c r="F3497" t="str">
        <f t="shared" si="54"/>
        <v>Average Per Device1-in-2May Monthly System Peak Day100% Cycling18</v>
      </c>
      <c r="G3497">
        <v>0.79575470000000004</v>
      </c>
      <c r="H3497">
        <v>0.82125269999999995</v>
      </c>
      <c r="I3497">
        <v>67.237899999999996</v>
      </c>
      <c r="J3497">
        <v>-0.33512419999999998</v>
      </c>
      <c r="K3497">
        <v>-0.1220656</v>
      </c>
      <c r="L3497">
        <v>2.5498099999999999E-2</v>
      </c>
      <c r="M3497">
        <v>0.17306179999999999</v>
      </c>
      <c r="N3497">
        <v>0.38612030000000003</v>
      </c>
      <c r="O3497">
        <v>10695</v>
      </c>
      <c r="P3497" t="s">
        <v>60</v>
      </c>
      <c r="Q3497" t="s">
        <v>58</v>
      </c>
    </row>
    <row r="3498" spans="1:17" x14ac:dyDescent="0.25">
      <c r="A3498" t="s">
        <v>43</v>
      </c>
      <c r="B3498" t="s">
        <v>36</v>
      </c>
      <c r="C3498" t="s">
        <v>51</v>
      </c>
      <c r="D3498" t="s">
        <v>59</v>
      </c>
      <c r="E3498" s="2">
        <v>18</v>
      </c>
      <c r="F3498" t="str">
        <f t="shared" si="54"/>
        <v>Aggregate1-in-2May Monthly System Peak Day100% Cycling18</v>
      </c>
      <c r="G3498">
        <v>10.50794</v>
      </c>
      <c r="H3498">
        <v>10.84464</v>
      </c>
      <c r="I3498">
        <v>67.237899999999996</v>
      </c>
      <c r="J3498">
        <v>-4.4253150000000003</v>
      </c>
      <c r="K3498">
        <v>-1.611877</v>
      </c>
      <c r="L3498">
        <v>0.3367021</v>
      </c>
      <c r="M3498">
        <v>2.2852809999999999</v>
      </c>
      <c r="N3498">
        <v>5.098719</v>
      </c>
      <c r="O3498">
        <v>10695</v>
      </c>
      <c r="P3498" t="s">
        <v>60</v>
      </c>
      <c r="Q3498" t="s">
        <v>58</v>
      </c>
    </row>
    <row r="3499" spans="1:17" x14ac:dyDescent="0.25">
      <c r="A3499" t="s">
        <v>30</v>
      </c>
      <c r="B3499" t="s">
        <v>36</v>
      </c>
      <c r="C3499" t="s">
        <v>51</v>
      </c>
      <c r="D3499" t="s">
        <v>31</v>
      </c>
      <c r="E3499" s="2">
        <v>18</v>
      </c>
      <c r="F3499" t="str">
        <f t="shared" si="54"/>
        <v>Average Per Ton1-in-2May Monthly System Peak Day50% Cycling18</v>
      </c>
      <c r="G3499">
        <v>0.33875759999999999</v>
      </c>
      <c r="H3499">
        <v>0.36980020000000002</v>
      </c>
      <c r="I3499">
        <v>67.508300000000006</v>
      </c>
      <c r="J3499">
        <v>-0.1165424</v>
      </c>
      <c r="K3499">
        <v>-2.9347999999999999E-2</v>
      </c>
      <c r="L3499">
        <v>3.10426E-2</v>
      </c>
      <c r="M3499">
        <v>9.1433200000000006E-2</v>
      </c>
      <c r="N3499">
        <v>0.1786276</v>
      </c>
      <c r="O3499">
        <v>12331</v>
      </c>
      <c r="P3499" t="s">
        <v>60</v>
      </c>
      <c r="Q3499" t="s">
        <v>58</v>
      </c>
    </row>
    <row r="3500" spans="1:17" x14ac:dyDescent="0.25">
      <c r="A3500" t="s">
        <v>28</v>
      </c>
      <c r="B3500" t="s">
        <v>36</v>
      </c>
      <c r="C3500" t="s">
        <v>51</v>
      </c>
      <c r="D3500" t="s">
        <v>31</v>
      </c>
      <c r="E3500" s="2">
        <v>18</v>
      </c>
      <c r="F3500" t="str">
        <f t="shared" si="54"/>
        <v>Average Per Premise1-in-2May Monthly System Peak Day50% Cycling18</v>
      </c>
      <c r="G3500">
        <v>1.3905350000000001</v>
      </c>
      <c r="H3500">
        <v>1.5179590000000001</v>
      </c>
      <c r="I3500">
        <v>67.508300000000006</v>
      </c>
      <c r="J3500">
        <v>-0.47838429999999998</v>
      </c>
      <c r="K3500">
        <v>-0.1204679</v>
      </c>
      <c r="L3500">
        <v>0.12742390000000001</v>
      </c>
      <c r="M3500">
        <v>0.37531569999999997</v>
      </c>
      <c r="N3500">
        <v>0.73323210000000005</v>
      </c>
      <c r="O3500">
        <v>12331</v>
      </c>
      <c r="P3500" t="s">
        <v>60</v>
      </c>
      <c r="Q3500" t="s">
        <v>58</v>
      </c>
    </row>
    <row r="3501" spans="1:17" x14ac:dyDescent="0.25">
      <c r="A3501" t="s">
        <v>29</v>
      </c>
      <c r="B3501" t="s">
        <v>36</v>
      </c>
      <c r="C3501" t="s">
        <v>51</v>
      </c>
      <c r="D3501" t="s">
        <v>31</v>
      </c>
      <c r="E3501" s="2">
        <v>18</v>
      </c>
      <c r="F3501" t="str">
        <f t="shared" si="54"/>
        <v>Average Per Device1-in-2May Monthly System Peak Day50% Cycling18</v>
      </c>
      <c r="G3501">
        <v>1.188844</v>
      </c>
      <c r="H3501">
        <v>1.297785</v>
      </c>
      <c r="I3501">
        <v>67.508300000000006</v>
      </c>
      <c r="J3501">
        <v>-0.40899649999999999</v>
      </c>
      <c r="K3501">
        <v>-0.1029945</v>
      </c>
      <c r="L3501">
        <v>0.1089415</v>
      </c>
      <c r="M3501">
        <v>0.32087759999999999</v>
      </c>
      <c r="N3501">
        <v>0.62687959999999998</v>
      </c>
      <c r="O3501">
        <v>12331</v>
      </c>
      <c r="P3501" t="s">
        <v>60</v>
      </c>
      <c r="Q3501" t="s">
        <v>58</v>
      </c>
    </row>
    <row r="3502" spans="1:17" x14ac:dyDescent="0.25">
      <c r="A3502" t="s">
        <v>43</v>
      </c>
      <c r="B3502" t="s">
        <v>36</v>
      </c>
      <c r="C3502" t="s">
        <v>51</v>
      </c>
      <c r="D3502" t="s">
        <v>31</v>
      </c>
      <c r="E3502" s="2">
        <v>18</v>
      </c>
      <c r="F3502" t="str">
        <f t="shared" si="54"/>
        <v>Aggregate1-in-2May Monthly System Peak Day50% Cycling18</v>
      </c>
      <c r="G3502">
        <v>17.14669</v>
      </c>
      <c r="H3502">
        <v>18.717960000000001</v>
      </c>
      <c r="I3502">
        <v>67.508300000000006</v>
      </c>
      <c r="J3502">
        <v>-5.8989570000000002</v>
      </c>
      <c r="K3502">
        <v>-1.48549</v>
      </c>
      <c r="L3502">
        <v>1.571264</v>
      </c>
      <c r="M3502">
        <v>4.628018</v>
      </c>
      <c r="N3502">
        <v>9.0414849999999998</v>
      </c>
      <c r="O3502">
        <v>12331</v>
      </c>
      <c r="P3502" t="s">
        <v>60</v>
      </c>
      <c r="Q3502" t="s">
        <v>58</v>
      </c>
    </row>
    <row r="3503" spans="1:17" x14ac:dyDescent="0.25">
      <c r="A3503" t="s">
        <v>30</v>
      </c>
      <c r="B3503" t="s">
        <v>36</v>
      </c>
      <c r="C3503" t="s">
        <v>51</v>
      </c>
      <c r="D3503" t="s">
        <v>26</v>
      </c>
      <c r="E3503" s="2">
        <v>18</v>
      </c>
      <c r="F3503" t="str">
        <f t="shared" si="54"/>
        <v>Average Per Ton1-in-2May Monthly System Peak DayAll18</v>
      </c>
      <c r="G3503">
        <v>0.28323710000000002</v>
      </c>
      <c r="H3503">
        <v>0.30312339999999999</v>
      </c>
      <c r="I3503">
        <v>67.3827</v>
      </c>
      <c r="J3503">
        <v>-0.1052942</v>
      </c>
      <c r="K3503">
        <v>-3.1336500000000003E-2</v>
      </c>
      <c r="L3503">
        <v>1.9886299999999999E-2</v>
      </c>
      <c r="M3503">
        <v>7.1109099999999995E-2</v>
      </c>
      <c r="N3503">
        <v>0.14506669999999999</v>
      </c>
      <c r="O3503">
        <v>23026</v>
      </c>
      <c r="P3503" t="s">
        <v>60</v>
      </c>
      <c r="Q3503" t="s">
        <v>58</v>
      </c>
    </row>
    <row r="3504" spans="1:17" x14ac:dyDescent="0.25">
      <c r="A3504" t="s">
        <v>28</v>
      </c>
      <c r="B3504" t="s">
        <v>36</v>
      </c>
      <c r="C3504" t="s">
        <v>51</v>
      </c>
      <c r="D3504" t="s">
        <v>26</v>
      </c>
      <c r="E3504" s="2">
        <v>18</v>
      </c>
      <c r="F3504" t="str">
        <f t="shared" si="54"/>
        <v>Average Per Premise1-in-2May Monthly System Peak DayAll18</v>
      </c>
      <c r="G3504">
        <v>1.212208</v>
      </c>
      <c r="H3504">
        <v>1.297318</v>
      </c>
      <c r="I3504">
        <v>67.3827</v>
      </c>
      <c r="J3504">
        <v>-0.45064169999999998</v>
      </c>
      <c r="K3504">
        <v>-0.13411529999999999</v>
      </c>
      <c r="L3504">
        <v>8.5110000000000005E-2</v>
      </c>
      <c r="M3504">
        <v>0.30433529999999998</v>
      </c>
      <c r="N3504">
        <v>0.62086169999999996</v>
      </c>
      <c r="O3504">
        <v>23026</v>
      </c>
      <c r="P3504" t="s">
        <v>60</v>
      </c>
      <c r="Q3504" t="s">
        <v>58</v>
      </c>
    </row>
    <row r="3505" spans="1:17" x14ac:dyDescent="0.25">
      <c r="A3505" t="s">
        <v>29</v>
      </c>
      <c r="B3505" t="s">
        <v>36</v>
      </c>
      <c r="C3505" t="s">
        <v>51</v>
      </c>
      <c r="D3505" t="s">
        <v>26</v>
      </c>
      <c r="E3505" s="2">
        <v>18</v>
      </c>
      <c r="F3505" t="str">
        <f t="shared" si="54"/>
        <v>Average Per Device1-in-2May Monthly System Peak DayAll18</v>
      </c>
      <c r="G3505">
        <v>1.0102910000000001</v>
      </c>
      <c r="H3505">
        <v>1.081224</v>
      </c>
      <c r="I3505">
        <v>67.3827</v>
      </c>
      <c r="J3505">
        <v>-0.37557819999999997</v>
      </c>
      <c r="K3505">
        <v>-0.11177570000000001</v>
      </c>
      <c r="L3505">
        <v>7.0933200000000002E-2</v>
      </c>
      <c r="M3505">
        <v>0.25364209999999998</v>
      </c>
      <c r="N3505">
        <v>0.51744469999999998</v>
      </c>
      <c r="O3505">
        <v>23026</v>
      </c>
      <c r="P3505" t="s">
        <v>60</v>
      </c>
      <c r="Q3505" t="s">
        <v>58</v>
      </c>
    </row>
    <row r="3506" spans="1:17" x14ac:dyDescent="0.25">
      <c r="A3506" t="s">
        <v>43</v>
      </c>
      <c r="B3506" t="s">
        <v>36</v>
      </c>
      <c r="C3506" t="s">
        <v>51</v>
      </c>
      <c r="D3506" t="s">
        <v>26</v>
      </c>
      <c r="E3506" s="2">
        <v>18</v>
      </c>
      <c r="F3506" t="str">
        <f t="shared" si="54"/>
        <v>Aggregate1-in-2May Monthly System Peak DayAll18</v>
      </c>
      <c r="G3506">
        <v>27.912310000000002</v>
      </c>
      <c r="H3506">
        <v>29.872050000000002</v>
      </c>
      <c r="I3506">
        <v>67.3827</v>
      </c>
      <c r="J3506">
        <v>-10.376480000000001</v>
      </c>
      <c r="K3506">
        <v>-3.0881379999999998</v>
      </c>
      <c r="L3506">
        <v>1.959743</v>
      </c>
      <c r="M3506">
        <v>7.0076239999999999</v>
      </c>
      <c r="N3506">
        <v>14.295959999999999</v>
      </c>
      <c r="O3506">
        <v>23026</v>
      </c>
      <c r="P3506" t="s">
        <v>60</v>
      </c>
      <c r="Q3506" t="s">
        <v>58</v>
      </c>
    </row>
    <row r="3507" spans="1:17" x14ac:dyDescent="0.25">
      <c r="A3507" t="s">
        <v>30</v>
      </c>
      <c r="B3507" t="s">
        <v>36</v>
      </c>
      <c r="C3507" t="s">
        <v>52</v>
      </c>
      <c r="D3507" t="s">
        <v>59</v>
      </c>
      <c r="E3507" s="2">
        <v>18</v>
      </c>
      <c r="F3507" t="str">
        <f t="shared" si="54"/>
        <v>Average Per Ton1-in-2October Monthly System Peak Day100% Cycling18</v>
      </c>
      <c r="G3507">
        <v>0.23923430000000001</v>
      </c>
      <c r="H3507">
        <v>0.28170129999999999</v>
      </c>
      <c r="I3507">
        <v>75.766300000000001</v>
      </c>
      <c r="J3507">
        <v>-4.6305199999999998E-2</v>
      </c>
      <c r="K3507">
        <v>6.1421000000000002E-3</v>
      </c>
      <c r="L3507">
        <v>4.2466999999999998E-2</v>
      </c>
      <c r="M3507">
        <v>7.8791899999999998E-2</v>
      </c>
      <c r="N3507">
        <v>0.1312392</v>
      </c>
      <c r="O3507">
        <v>10695</v>
      </c>
      <c r="P3507" t="s">
        <v>60</v>
      </c>
      <c r="Q3507" t="s">
        <v>58</v>
      </c>
    </row>
    <row r="3508" spans="1:17" x14ac:dyDescent="0.25">
      <c r="A3508" t="s">
        <v>28</v>
      </c>
      <c r="B3508" t="s">
        <v>36</v>
      </c>
      <c r="C3508" t="s">
        <v>52</v>
      </c>
      <c r="D3508" t="s">
        <v>59</v>
      </c>
      <c r="E3508" s="2">
        <v>18</v>
      </c>
      <c r="F3508" t="str">
        <f t="shared" si="54"/>
        <v>Average Per Premise1-in-2October Monthly System Peak Day100% Cycling18</v>
      </c>
      <c r="G3508">
        <v>1.0721609999999999</v>
      </c>
      <c r="H3508">
        <v>1.262483</v>
      </c>
      <c r="I3508">
        <v>75.766300000000001</v>
      </c>
      <c r="J3508">
        <v>-0.20752309999999999</v>
      </c>
      <c r="K3508">
        <v>2.7526800000000001E-2</v>
      </c>
      <c r="L3508">
        <v>0.19032170000000001</v>
      </c>
      <c r="M3508">
        <v>0.3531166</v>
      </c>
      <c r="N3508">
        <v>0.58816650000000004</v>
      </c>
      <c r="O3508">
        <v>10695</v>
      </c>
      <c r="P3508" t="s">
        <v>60</v>
      </c>
      <c r="Q3508" t="s">
        <v>58</v>
      </c>
    </row>
    <row r="3509" spans="1:17" x14ac:dyDescent="0.25">
      <c r="A3509" t="s">
        <v>29</v>
      </c>
      <c r="B3509" t="s">
        <v>36</v>
      </c>
      <c r="C3509" t="s">
        <v>52</v>
      </c>
      <c r="D3509" t="s">
        <v>59</v>
      </c>
      <c r="E3509" s="2">
        <v>18</v>
      </c>
      <c r="F3509" t="str">
        <f t="shared" si="54"/>
        <v>Average Per Device1-in-2October Monthly System Peak Day100% Cycling18</v>
      </c>
      <c r="G3509">
        <v>0.86836539999999995</v>
      </c>
      <c r="H3509">
        <v>1.0225109999999999</v>
      </c>
      <c r="I3509">
        <v>75.766300000000001</v>
      </c>
      <c r="J3509">
        <v>-0.16807720000000001</v>
      </c>
      <c r="K3509">
        <v>2.2294499999999998E-2</v>
      </c>
      <c r="L3509">
        <v>0.15414539999999999</v>
      </c>
      <c r="M3509">
        <v>0.28599629999999998</v>
      </c>
      <c r="N3509">
        <v>0.47636810000000002</v>
      </c>
      <c r="O3509">
        <v>10695</v>
      </c>
      <c r="P3509" t="s">
        <v>60</v>
      </c>
      <c r="Q3509" t="s">
        <v>58</v>
      </c>
    </row>
    <row r="3510" spans="1:17" x14ac:dyDescent="0.25">
      <c r="A3510" t="s">
        <v>43</v>
      </c>
      <c r="B3510" t="s">
        <v>36</v>
      </c>
      <c r="C3510" t="s">
        <v>52</v>
      </c>
      <c r="D3510" t="s">
        <v>59</v>
      </c>
      <c r="E3510" s="2">
        <v>18</v>
      </c>
      <c r="F3510" t="str">
        <f t="shared" si="54"/>
        <v>Aggregate1-in-2October Monthly System Peak Day100% Cycling18</v>
      </c>
      <c r="G3510">
        <v>11.46677</v>
      </c>
      <c r="H3510">
        <v>13.50226</v>
      </c>
      <c r="I3510">
        <v>75.766300000000001</v>
      </c>
      <c r="J3510">
        <v>-2.2194600000000002</v>
      </c>
      <c r="K3510">
        <v>0.29439939999999998</v>
      </c>
      <c r="L3510">
        <v>2.0354909999999999</v>
      </c>
      <c r="M3510">
        <v>3.7765819999999999</v>
      </c>
      <c r="N3510">
        <v>6.2904410000000004</v>
      </c>
      <c r="O3510">
        <v>10695</v>
      </c>
      <c r="P3510" t="s">
        <v>60</v>
      </c>
      <c r="Q3510" t="s">
        <v>58</v>
      </c>
    </row>
    <row r="3511" spans="1:17" x14ac:dyDescent="0.25">
      <c r="A3511" t="s">
        <v>30</v>
      </c>
      <c r="B3511" t="s">
        <v>36</v>
      </c>
      <c r="C3511" t="s">
        <v>52</v>
      </c>
      <c r="D3511" t="s">
        <v>31</v>
      </c>
      <c r="E3511" s="2">
        <v>18</v>
      </c>
      <c r="F3511" t="str">
        <f t="shared" si="54"/>
        <v>Average Per Ton1-in-2October Monthly System Peak Day50% Cycling18</v>
      </c>
      <c r="G3511">
        <v>0.3857372</v>
      </c>
      <c r="H3511">
        <v>0.44002590000000003</v>
      </c>
      <c r="I3511">
        <v>76.153700000000001</v>
      </c>
      <c r="J3511">
        <v>-8.0986799999999998E-2</v>
      </c>
      <c r="K3511">
        <v>-1.0648999999999999E-3</v>
      </c>
      <c r="L3511">
        <v>5.4288700000000002E-2</v>
      </c>
      <c r="M3511">
        <v>0.1096423</v>
      </c>
      <c r="N3511">
        <v>0.18956419999999999</v>
      </c>
      <c r="O3511">
        <v>12331</v>
      </c>
      <c r="P3511" t="s">
        <v>60</v>
      </c>
      <c r="Q3511" t="s">
        <v>58</v>
      </c>
    </row>
    <row r="3512" spans="1:17" x14ac:dyDescent="0.25">
      <c r="A3512" t="s">
        <v>28</v>
      </c>
      <c r="B3512" t="s">
        <v>36</v>
      </c>
      <c r="C3512" t="s">
        <v>52</v>
      </c>
      <c r="D3512" t="s">
        <v>31</v>
      </c>
      <c r="E3512" s="2">
        <v>18</v>
      </c>
      <c r="F3512" t="str">
        <f t="shared" si="54"/>
        <v>Average Per Premise1-in-2October Monthly System Peak Day50% Cycling18</v>
      </c>
      <c r="G3512">
        <v>1.583378</v>
      </c>
      <c r="H3512">
        <v>1.8062229999999999</v>
      </c>
      <c r="I3512">
        <v>76.153700000000001</v>
      </c>
      <c r="J3512">
        <v>-0.33243529999999999</v>
      </c>
      <c r="K3512">
        <v>-4.3712999999999998E-3</v>
      </c>
      <c r="L3512">
        <v>0.22284470000000001</v>
      </c>
      <c r="M3512">
        <v>0.45006079999999998</v>
      </c>
      <c r="N3512">
        <v>0.77812479999999995</v>
      </c>
      <c r="O3512">
        <v>12331</v>
      </c>
      <c r="P3512" t="s">
        <v>60</v>
      </c>
      <c r="Q3512" t="s">
        <v>58</v>
      </c>
    </row>
    <row r="3513" spans="1:17" x14ac:dyDescent="0.25">
      <c r="A3513" t="s">
        <v>29</v>
      </c>
      <c r="B3513" t="s">
        <v>36</v>
      </c>
      <c r="C3513" t="s">
        <v>52</v>
      </c>
      <c r="D3513" t="s">
        <v>31</v>
      </c>
      <c r="E3513" s="2">
        <v>18</v>
      </c>
      <c r="F3513" t="str">
        <f t="shared" si="54"/>
        <v>Average Per Device1-in-2October Monthly System Peak Day50% Cycling18</v>
      </c>
      <c r="G3513">
        <v>1.353715</v>
      </c>
      <c r="H3513">
        <v>1.5442370000000001</v>
      </c>
      <c r="I3513">
        <v>76.153700000000001</v>
      </c>
      <c r="J3513">
        <v>-0.28421679999999999</v>
      </c>
      <c r="K3513">
        <v>-3.7372999999999998E-3</v>
      </c>
      <c r="L3513">
        <v>0.190522</v>
      </c>
      <c r="M3513">
        <v>0.38478119999999999</v>
      </c>
      <c r="N3513">
        <v>0.66526079999999999</v>
      </c>
      <c r="O3513">
        <v>12331</v>
      </c>
      <c r="P3513" t="s">
        <v>60</v>
      </c>
      <c r="Q3513" t="s">
        <v>58</v>
      </c>
    </row>
    <row r="3514" spans="1:17" x14ac:dyDescent="0.25">
      <c r="A3514" t="s">
        <v>43</v>
      </c>
      <c r="B3514" t="s">
        <v>36</v>
      </c>
      <c r="C3514" t="s">
        <v>52</v>
      </c>
      <c r="D3514" t="s">
        <v>31</v>
      </c>
      <c r="E3514" s="2">
        <v>18</v>
      </c>
      <c r="F3514" t="str">
        <f t="shared" si="54"/>
        <v>Aggregate1-in-2October Monthly System Peak Day50% Cycling18</v>
      </c>
      <c r="G3514">
        <v>19.524629999999998</v>
      </c>
      <c r="H3514">
        <v>22.27253</v>
      </c>
      <c r="I3514">
        <v>76.153700000000001</v>
      </c>
      <c r="J3514">
        <v>-4.099259</v>
      </c>
      <c r="K3514">
        <v>-5.3902899999999997E-2</v>
      </c>
      <c r="L3514">
        <v>2.7478989999999999</v>
      </c>
      <c r="M3514">
        <v>5.5496999999999996</v>
      </c>
      <c r="N3514">
        <v>9.5950559999999996</v>
      </c>
      <c r="O3514">
        <v>12331</v>
      </c>
      <c r="P3514" t="s">
        <v>60</v>
      </c>
      <c r="Q3514" t="s">
        <v>58</v>
      </c>
    </row>
    <row r="3515" spans="1:17" x14ac:dyDescent="0.25">
      <c r="A3515" t="s">
        <v>30</v>
      </c>
      <c r="B3515" t="s">
        <v>36</v>
      </c>
      <c r="C3515" t="s">
        <v>52</v>
      </c>
      <c r="D3515" t="s">
        <v>26</v>
      </c>
      <c r="E3515" s="2">
        <v>18</v>
      </c>
      <c r="F3515" t="str">
        <f t="shared" si="54"/>
        <v>Average Per Ton1-in-2October Monthly System Peak DayAll18</v>
      </c>
      <c r="G3515">
        <v>0.31768659999999999</v>
      </c>
      <c r="H3515">
        <v>0.36648419999999998</v>
      </c>
      <c r="I3515">
        <v>75.973799999999997</v>
      </c>
      <c r="J3515">
        <v>-6.4877199999999996E-2</v>
      </c>
      <c r="K3515">
        <v>2.2828000000000002E-3</v>
      </c>
      <c r="L3515">
        <v>4.8797500000000001E-2</v>
      </c>
      <c r="M3515">
        <v>9.5312300000000003E-2</v>
      </c>
      <c r="N3515">
        <v>0.16247220000000001</v>
      </c>
      <c r="O3515">
        <v>23026</v>
      </c>
      <c r="P3515" t="s">
        <v>60</v>
      </c>
      <c r="Q3515" t="s">
        <v>58</v>
      </c>
    </row>
    <row r="3516" spans="1:17" x14ac:dyDescent="0.25">
      <c r="A3516" t="s">
        <v>28</v>
      </c>
      <c r="B3516" t="s">
        <v>36</v>
      </c>
      <c r="C3516" t="s">
        <v>52</v>
      </c>
      <c r="D3516" t="s">
        <v>26</v>
      </c>
      <c r="E3516" s="2">
        <v>18</v>
      </c>
      <c r="F3516" t="str">
        <f t="shared" si="54"/>
        <v>Average Per Premise1-in-2October Monthly System Peak DayAll18</v>
      </c>
      <c r="G3516">
        <v>1.359647</v>
      </c>
      <c r="H3516">
        <v>1.568492</v>
      </c>
      <c r="I3516">
        <v>75.973799999999997</v>
      </c>
      <c r="J3516">
        <v>-0.27766370000000001</v>
      </c>
      <c r="K3516">
        <v>9.7698000000000004E-3</v>
      </c>
      <c r="L3516">
        <v>0.20884539999999999</v>
      </c>
      <c r="M3516">
        <v>0.40792099999999998</v>
      </c>
      <c r="N3516">
        <v>0.69535449999999999</v>
      </c>
      <c r="O3516">
        <v>23026</v>
      </c>
      <c r="P3516" t="s">
        <v>60</v>
      </c>
      <c r="Q3516" t="s">
        <v>58</v>
      </c>
    </row>
    <row r="3517" spans="1:17" x14ac:dyDescent="0.25">
      <c r="A3517" t="s">
        <v>29</v>
      </c>
      <c r="B3517" t="s">
        <v>36</v>
      </c>
      <c r="C3517" t="s">
        <v>52</v>
      </c>
      <c r="D3517" t="s">
        <v>26</v>
      </c>
      <c r="E3517" s="2">
        <v>18</v>
      </c>
      <c r="F3517" t="str">
        <f t="shared" si="54"/>
        <v>Average Per Device1-in-2October Monthly System Peak DayAll18</v>
      </c>
      <c r="G3517">
        <v>1.13317</v>
      </c>
      <c r="H3517">
        <v>1.3072280000000001</v>
      </c>
      <c r="I3517">
        <v>75.973799999999997</v>
      </c>
      <c r="J3517">
        <v>-0.23141320000000001</v>
      </c>
      <c r="K3517">
        <v>8.1423999999999993E-3</v>
      </c>
      <c r="L3517">
        <v>0.17405799999999999</v>
      </c>
      <c r="M3517">
        <v>0.33997349999999998</v>
      </c>
      <c r="N3517">
        <v>0.57952919999999997</v>
      </c>
      <c r="O3517">
        <v>23026</v>
      </c>
      <c r="P3517" t="s">
        <v>60</v>
      </c>
      <c r="Q3517" t="s">
        <v>58</v>
      </c>
    </row>
    <row r="3518" spans="1:17" x14ac:dyDescent="0.25">
      <c r="A3518" t="s">
        <v>43</v>
      </c>
      <c r="B3518" t="s">
        <v>36</v>
      </c>
      <c r="C3518" t="s">
        <v>52</v>
      </c>
      <c r="D3518" t="s">
        <v>26</v>
      </c>
      <c r="E3518" s="2">
        <v>18</v>
      </c>
      <c r="F3518" t="str">
        <f t="shared" si="54"/>
        <v>Aggregate1-in-2October Monthly System Peak DayAll18</v>
      </c>
      <c r="G3518">
        <v>31.307230000000001</v>
      </c>
      <c r="H3518">
        <v>36.116100000000003</v>
      </c>
      <c r="I3518">
        <v>75.973799999999997</v>
      </c>
      <c r="J3518">
        <v>-6.3934850000000001</v>
      </c>
      <c r="K3518">
        <v>0.22495960000000001</v>
      </c>
      <c r="L3518">
        <v>4.8088740000000003</v>
      </c>
      <c r="M3518">
        <v>9.3927879999999995</v>
      </c>
      <c r="N3518">
        <v>16.011230000000001</v>
      </c>
      <c r="O3518">
        <v>23026</v>
      </c>
      <c r="P3518" t="s">
        <v>60</v>
      </c>
      <c r="Q3518" t="s">
        <v>58</v>
      </c>
    </row>
    <row r="3519" spans="1:17" x14ac:dyDescent="0.25">
      <c r="A3519" t="s">
        <v>30</v>
      </c>
      <c r="B3519" t="s">
        <v>36</v>
      </c>
      <c r="C3519" t="s">
        <v>53</v>
      </c>
      <c r="D3519" t="s">
        <v>59</v>
      </c>
      <c r="E3519" s="2">
        <v>18</v>
      </c>
      <c r="F3519" t="str">
        <f t="shared" si="54"/>
        <v>Average Per Ton1-in-2September Monthly System Peak Day100% Cycling18</v>
      </c>
      <c r="G3519">
        <v>0.30025610000000003</v>
      </c>
      <c r="H3519">
        <v>0.45083790000000001</v>
      </c>
      <c r="I3519">
        <v>87.271699999999996</v>
      </c>
      <c r="J3519">
        <v>8.1600900000000004E-2</v>
      </c>
      <c r="K3519">
        <v>0.1223554</v>
      </c>
      <c r="L3519">
        <v>0.15058179999999999</v>
      </c>
      <c r="M3519">
        <v>0.1788082</v>
      </c>
      <c r="N3519">
        <v>0.2195626</v>
      </c>
      <c r="O3519">
        <v>10695</v>
      </c>
      <c r="P3519" t="s">
        <v>60</v>
      </c>
      <c r="Q3519" t="s">
        <v>58</v>
      </c>
    </row>
    <row r="3520" spans="1:17" x14ac:dyDescent="0.25">
      <c r="A3520" t="s">
        <v>28</v>
      </c>
      <c r="B3520" t="s">
        <v>36</v>
      </c>
      <c r="C3520" t="s">
        <v>53</v>
      </c>
      <c r="D3520" t="s">
        <v>59</v>
      </c>
      <c r="E3520" s="2">
        <v>18</v>
      </c>
      <c r="F3520" t="str">
        <f t="shared" si="54"/>
        <v>Average Per Premise1-in-2September Monthly System Peak Day100% Cycling18</v>
      </c>
      <c r="G3520">
        <v>1.345639</v>
      </c>
      <c r="H3520">
        <v>2.020492</v>
      </c>
      <c r="I3520">
        <v>87.271699999999996</v>
      </c>
      <c r="J3520">
        <v>0.36570550000000002</v>
      </c>
      <c r="K3520">
        <v>0.54835219999999996</v>
      </c>
      <c r="L3520">
        <v>0.67485269999999997</v>
      </c>
      <c r="M3520">
        <v>0.80135330000000005</v>
      </c>
      <c r="N3520">
        <v>0.98399990000000004</v>
      </c>
      <c r="O3520">
        <v>10695</v>
      </c>
      <c r="P3520" t="s">
        <v>60</v>
      </c>
      <c r="Q3520" t="s">
        <v>58</v>
      </c>
    </row>
    <row r="3521" spans="1:17" x14ac:dyDescent="0.25">
      <c r="A3521" t="s">
        <v>29</v>
      </c>
      <c r="B3521" t="s">
        <v>36</v>
      </c>
      <c r="C3521" t="s">
        <v>53</v>
      </c>
      <c r="D3521" t="s">
        <v>59</v>
      </c>
      <c r="E3521" s="2">
        <v>18</v>
      </c>
      <c r="F3521" t="str">
        <f t="shared" si="54"/>
        <v>Average Per Device1-in-2September Monthly System Peak Day100% Cycling18</v>
      </c>
      <c r="G3521">
        <v>1.0898600000000001</v>
      </c>
      <c r="H3521">
        <v>1.6364380000000001</v>
      </c>
      <c r="I3521">
        <v>87.271699999999996</v>
      </c>
      <c r="J3521">
        <v>0.29619240000000002</v>
      </c>
      <c r="K3521">
        <v>0.44412170000000001</v>
      </c>
      <c r="L3521">
        <v>0.54657699999999998</v>
      </c>
      <c r="M3521">
        <v>0.64903239999999995</v>
      </c>
      <c r="N3521">
        <v>0.7969617</v>
      </c>
      <c r="O3521">
        <v>10695</v>
      </c>
      <c r="P3521" t="s">
        <v>60</v>
      </c>
      <c r="Q3521" t="s">
        <v>58</v>
      </c>
    </row>
    <row r="3522" spans="1:17" x14ac:dyDescent="0.25">
      <c r="A3522" t="s">
        <v>43</v>
      </c>
      <c r="B3522" t="s">
        <v>36</v>
      </c>
      <c r="C3522" t="s">
        <v>53</v>
      </c>
      <c r="D3522" t="s">
        <v>59</v>
      </c>
      <c r="E3522" s="2">
        <v>18</v>
      </c>
      <c r="F3522" t="str">
        <f t="shared" si="54"/>
        <v>Aggregate1-in-2September Monthly System Peak Day100% Cycling18</v>
      </c>
      <c r="G3522">
        <v>14.39161</v>
      </c>
      <c r="H3522">
        <v>21.609159999999999</v>
      </c>
      <c r="I3522">
        <v>87.271699999999996</v>
      </c>
      <c r="J3522">
        <v>3.9112209999999998</v>
      </c>
      <c r="K3522">
        <v>5.8646269999999996</v>
      </c>
      <c r="L3522">
        <v>7.2175500000000001</v>
      </c>
      <c r="M3522">
        <v>8.5704729999999998</v>
      </c>
      <c r="N3522">
        <v>10.52388</v>
      </c>
      <c r="O3522">
        <v>10695</v>
      </c>
      <c r="P3522" t="s">
        <v>60</v>
      </c>
      <c r="Q3522" t="s">
        <v>58</v>
      </c>
    </row>
    <row r="3523" spans="1:17" x14ac:dyDescent="0.25">
      <c r="A3523" t="s">
        <v>30</v>
      </c>
      <c r="B3523" t="s">
        <v>36</v>
      </c>
      <c r="C3523" t="s">
        <v>53</v>
      </c>
      <c r="D3523" t="s">
        <v>31</v>
      </c>
      <c r="E3523" s="2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0.54799869999999995</v>
      </c>
      <c r="H3523">
        <v>0.68257659999999998</v>
      </c>
      <c r="I3523">
        <v>88.316100000000006</v>
      </c>
      <c r="J3523">
        <v>2.2248799999999999E-2</v>
      </c>
      <c r="K3523">
        <v>8.8613700000000004E-2</v>
      </c>
      <c r="L3523">
        <v>0.1345778</v>
      </c>
      <c r="M3523">
        <v>0.18054190000000001</v>
      </c>
      <c r="N3523">
        <v>0.24690680000000001</v>
      </c>
      <c r="O3523">
        <v>12331</v>
      </c>
      <c r="P3523" t="s">
        <v>60</v>
      </c>
      <c r="Q3523" t="s">
        <v>58</v>
      </c>
    </row>
    <row r="3524" spans="1:17" x14ac:dyDescent="0.25">
      <c r="A3524" t="s">
        <v>28</v>
      </c>
      <c r="B3524" t="s">
        <v>36</v>
      </c>
      <c r="C3524" t="s">
        <v>53</v>
      </c>
      <c r="D3524" t="s">
        <v>31</v>
      </c>
      <c r="E3524" s="2">
        <v>18</v>
      </c>
      <c r="F3524" t="str">
        <f t="shared" si="55"/>
        <v>Average Per Premise1-in-2September Monthly System Peak Day50% Cycling18</v>
      </c>
      <c r="G3524">
        <v>2.2494299999999998</v>
      </c>
      <c r="H3524">
        <v>2.801847</v>
      </c>
      <c r="I3524">
        <v>88.316100000000006</v>
      </c>
      <c r="J3524">
        <v>9.1327000000000005E-2</v>
      </c>
      <c r="K3524">
        <v>0.36374220000000002</v>
      </c>
      <c r="L3524">
        <v>0.55241620000000002</v>
      </c>
      <c r="M3524">
        <v>0.74109020000000003</v>
      </c>
      <c r="N3524">
        <v>1.0135050000000001</v>
      </c>
      <c r="O3524">
        <v>12331</v>
      </c>
      <c r="P3524" t="s">
        <v>60</v>
      </c>
      <c r="Q3524" t="s">
        <v>58</v>
      </c>
    </row>
    <row r="3525" spans="1:17" x14ac:dyDescent="0.25">
      <c r="A3525" t="s">
        <v>29</v>
      </c>
      <c r="B3525" t="s">
        <v>36</v>
      </c>
      <c r="C3525" t="s">
        <v>53</v>
      </c>
      <c r="D3525" t="s">
        <v>31</v>
      </c>
      <c r="E3525" s="2">
        <v>18</v>
      </c>
      <c r="F3525" t="str">
        <f t="shared" si="55"/>
        <v>Average Per Device1-in-2September Monthly System Peak Day50% Cycling18</v>
      </c>
      <c r="G3525">
        <v>1.9231590000000001</v>
      </c>
      <c r="H3525">
        <v>2.3954499999999999</v>
      </c>
      <c r="I3525">
        <v>88.316100000000006</v>
      </c>
      <c r="J3525">
        <v>7.8080300000000005E-2</v>
      </c>
      <c r="K3525">
        <v>0.3109828</v>
      </c>
      <c r="L3525">
        <v>0.4722904</v>
      </c>
      <c r="M3525">
        <v>0.63359790000000005</v>
      </c>
      <c r="N3525">
        <v>0.86650039999999995</v>
      </c>
      <c r="O3525">
        <v>12331</v>
      </c>
      <c r="P3525" t="s">
        <v>60</v>
      </c>
      <c r="Q3525" t="s">
        <v>58</v>
      </c>
    </row>
    <row r="3526" spans="1:17" x14ac:dyDescent="0.25">
      <c r="A3526" t="s">
        <v>43</v>
      </c>
      <c r="B3526" t="s">
        <v>36</v>
      </c>
      <c r="C3526" t="s">
        <v>53</v>
      </c>
      <c r="D3526" t="s">
        <v>31</v>
      </c>
      <c r="E3526" s="2">
        <v>18</v>
      </c>
      <c r="F3526" t="str">
        <f t="shared" si="55"/>
        <v>Aggregate1-in-2September Monthly System Peak Day50% Cycling18</v>
      </c>
      <c r="G3526">
        <v>27.737719999999999</v>
      </c>
      <c r="H3526">
        <v>34.549570000000003</v>
      </c>
      <c r="I3526">
        <v>88.316100000000006</v>
      </c>
      <c r="J3526">
        <v>1.126153</v>
      </c>
      <c r="K3526">
        <v>4.4853050000000003</v>
      </c>
      <c r="L3526">
        <v>6.8118439999999998</v>
      </c>
      <c r="M3526">
        <v>9.1383829999999993</v>
      </c>
      <c r="N3526">
        <v>12.497540000000001</v>
      </c>
      <c r="O3526">
        <v>12331</v>
      </c>
      <c r="P3526" t="s">
        <v>60</v>
      </c>
      <c r="Q3526" t="s">
        <v>58</v>
      </c>
    </row>
    <row r="3527" spans="1:17" x14ac:dyDescent="0.25">
      <c r="A3527" t="s">
        <v>30</v>
      </c>
      <c r="B3527" t="s">
        <v>36</v>
      </c>
      <c r="C3527" t="s">
        <v>53</v>
      </c>
      <c r="D3527" t="s">
        <v>26</v>
      </c>
      <c r="E3527" s="2">
        <v>18</v>
      </c>
      <c r="F3527" t="str">
        <f t="shared" si="55"/>
        <v>Average Per Ton1-in-2September Monthly System Peak DayAll18</v>
      </c>
      <c r="G3527">
        <v>0.43292229999999998</v>
      </c>
      <c r="H3527">
        <v>0.57493399999999995</v>
      </c>
      <c r="I3527">
        <v>87.831000000000003</v>
      </c>
      <c r="J3527">
        <v>4.9817800000000002E-2</v>
      </c>
      <c r="K3527">
        <v>0.1042867</v>
      </c>
      <c r="L3527">
        <v>0.14201159999999999</v>
      </c>
      <c r="M3527">
        <v>0.1797366</v>
      </c>
      <c r="N3527">
        <v>0.23420550000000001</v>
      </c>
      <c r="O3527">
        <v>23026</v>
      </c>
      <c r="P3527" t="s">
        <v>60</v>
      </c>
      <c r="Q3527" t="s">
        <v>58</v>
      </c>
    </row>
    <row r="3528" spans="1:17" x14ac:dyDescent="0.25">
      <c r="A3528" t="s">
        <v>28</v>
      </c>
      <c r="B3528" t="s">
        <v>36</v>
      </c>
      <c r="C3528" t="s">
        <v>53</v>
      </c>
      <c r="D3528" t="s">
        <v>26</v>
      </c>
      <c r="E3528" s="2">
        <v>18</v>
      </c>
      <c r="F3528" t="str">
        <f t="shared" si="55"/>
        <v>Average Per Premise1-in-2September Monthly System Peak DayAll18</v>
      </c>
      <c r="G3528">
        <v>1.8528359999999999</v>
      </c>
      <c r="H3528">
        <v>2.460623</v>
      </c>
      <c r="I3528">
        <v>87.831000000000003</v>
      </c>
      <c r="J3528">
        <v>0.21321219999999999</v>
      </c>
      <c r="K3528">
        <v>0.4463299</v>
      </c>
      <c r="L3528">
        <v>0.60778650000000001</v>
      </c>
      <c r="M3528">
        <v>0.76924309999999996</v>
      </c>
      <c r="N3528">
        <v>1.0023610000000001</v>
      </c>
      <c r="O3528">
        <v>23026</v>
      </c>
      <c r="P3528" t="s">
        <v>60</v>
      </c>
      <c r="Q3528" t="s">
        <v>58</v>
      </c>
    </row>
    <row r="3529" spans="1:17" x14ac:dyDescent="0.25">
      <c r="A3529" t="s">
        <v>29</v>
      </c>
      <c r="B3529" t="s">
        <v>36</v>
      </c>
      <c r="C3529" t="s">
        <v>53</v>
      </c>
      <c r="D3529" t="s">
        <v>26</v>
      </c>
      <c r="E3529" s="2">
        <v>18</v>
      </c>
      <c r="F3529" t="str">
        <f t="shared" si="55"/>
        <v>Average Per Device1-in-2September Monthly System Peak DayAll18</v>
      </c>
      <c r="G3529">
        <v>1.5442089999999999</v>
      </c>
      <c r="H3529">
        <v>2.0507569999999999</v>
      </c>
      <c r="I3529">
        <v>87.831000000000003</v>
      </c>
      <c r="J3529">
        <v>0.17769740000000001</v>
      </c>
      <c r="K3529">
        <v>0.3719847</v>
      </c>
      <c r="L3529">
        <v>0.50654739999999998</v>
      </c>
      <c r="M3529">
        <v>0.64111019999999996</v>
      </c>
      <c r="N3529">
        <v>0.83539750000000002</v>
      </c>
      <c r="O3529">
        <v>23026</v>
      </c>
      <c r="P3529" t="s">
        <v>60</v>
      </c>
      <c r="Q3529" t="s">
        <v>58</v>
      </c>
    </row>
    <row r="3530" spans="1:17" x14ac:dyDescent="0.25">
      <c r="A3530" t="s">
        <v>43</v>
      </c>
      <c r="B3530" t="s">
        <v>36</v>
      </c>
      <c r="C3530" t="s">
        <v>53</v>
      </c>
      <c r="D3530" t="s">
        <v>26</v>
      </c>
      <c r="E3530" s="2">
        <v>18</v>
      </c>
      <c r="F3530" t="str">
        <f t="shared" si="55"/>
        <v>Aggregate1-in-2September Monthly System Peak DayAll18</v>
      </c>
      <c r="G3530">
        <v>42.663409999999999</v>
      </c>
      <c r="H3530">
        <v>56.658299999999997</v>
      </c>
      <c r="I3530">
        <v>87.831000000000003</v>
      </c>
      <c r="J3530">
        <v>4.9094230000000003</v>
      </c>
      <c r="K3530">
        <v>10.277189999999999</v>
      </c>
      <c r="L3530">
        <v>13.99489</v>
      </c>
      <c r="M3530">
        <v>17.712589999999999</v>
      </c>
      <c r="N3530">
        <v>23.080359999999999</v>
      </c>
      <c r="O3530">
        <v>23026</v>
      </c>
      <c r="P3530" t="s">
        <v>60</v>
      </c>
      <c r="Q3530" t="s">
        <v>58</v>
      </c>
    </row>
    <row r="3531" spans="1:17" x14ac:dyDescent="0.25">
      <c r="A3531" t="s">
        <v>30</v>
      </c>
      <c r="B3531" t="s">
        <v>36</v>
      </c>
      <c r="C3531" t="s">
        <v>48</v>
      </c>
      <c r="D3531" t="s">
        <v>59</v>
      </c>
      <c r="E3531" s="2">
        <v>19</v>
      </c>
      <c r="F3531" t="str">
        <f t="shared" si="55"/>
        <v>Average Per Ton1-in-2August Monthly System Peak Day100% Cycling19</v>
      </c>
      <c r="G3531">
        <v>0.46371040000000002</v>
      </c>
      <c r="H3531">
        <v>0.44521899999999998</v>
      </c>
      <c r="I3531">
        <v>81.791399999999996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10695</v>
      </c>
      <c r="P3531" t="s">
        <v>60</v>
      </c>
      <c r="Q3531" t="s">
        <v>58</v>
      </c>
    </row>
    <row r="3532" spans="1:17" x14ac:dyDescent="0.25">
      <c r="A3532" t="s">
        <v>28</v>
      </c>
      <c r="B3532" t="s">
        <v>36</v>
      </c>
      <c r="C3532" t="s">
        <v>48</v>
      </c>
      <c r="D3532" t="s">
        <v>59</v>
      </c>
      <c r="E3532" s="2">
        <v>19</v>
      </c>
      <c r="F3532" t="str">
        <f t="shared" si="55"/>
        <v>Average Per Premise1-in-2August Monthly System Peak Day100% Cycling19</v>
      </c>
      <c r="G3532">
        <v>2.0781809999999998</v>
      </c>
      <c r="H3532">
        <v>1.9953099999999999</v>
      </c>
      <c r="I3532">
        <v>81.791399999999996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10695</v>
      </c>
      <c r="P3532" t="s">
        <v>60</v>
      </c>
      <c r="Q3532" t="s">
        <v>58</v>
      </c>
    </row>
    <row r="3533" spans="1:17" x14ac:dyDescent="0.25">
      <c r="A3533" t="s">
        <v>29</v>
      </c>
      <c r="B3533" t="s">
        <v>36</v>
      </c>
      <c r="C3533" t="s">
        <v>48</v>
      </c>
      <c r="D3533" t="s">
        <v>59</v>
      </c>
      <c r="E3533" s="2">
        <v>19</v>
      </c>
      <c r="F3533" t="str">
        <f t="shared" si="55"/>
        <v>Average Per Device1-in-2August Monthly System Peak Day100% Cycling19</v>
      </c>
      <c r="G3533">
        <v>1.683162</v>
      </c>
      <c r="H3533">
        <v>1.616042</v>
      </c>
      <c r="I3533">
        <v>81.791399999999996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10695</v>
      </c>
      <c r="P3533" t="s">
        <v>60</v>
      </c>
      <c r="Q3533" t="s">
        <v>58</v>
      </c>
    </row>
    <row r="3534" spans="1:17" x14ac:dyDescent="0.25">
      <c r="A3534" t="s">
        <v>43</v>
      </c>
      <c r="B3534" t="s">
        <v>36</v>
      </c>
      <c r="C3534" t="s">
        <v>48</v>
      </c>
      <c r="D3534" t="s">
        <v>59</v>
      </c>
      <c r="E3534" s="2">
        <v>19</v>
      </c>
      <c r="F3534" t="str">
        <f t="shared" si="55"/>
        <v>Aggregate1-in-2August Monthly System Peak Day100% Cycling19</v>
      </c>
      <c r="G3534">
        <v>22.226150000000001</v>
      </c>
      <c r="H3534">
        <v>21.339839999999999</v>
      </c>
      <c r="I3534">
        <v>81.791399999999996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10695</v>
      </c>
      <c r="P3534" t="s">
        <v>60</v>
      </c>
      <c r="Q3534" t="s">
        <v>58</v>
      </c>
    </row>
    <row r="3535" spans="1:17" x14ac:dyDescent="0.25">
      <c r="A3535" t="s">
        <v>30</v>
      </c>
      <c r="B3535" t="s">
        <v>36</v>
      </c>
      <c r="C3535" t="s">
        <v>48</v>
      </c>
      <c r="D3535" t="s">
        <v>31</v>
      </c>
      <c r="E3535" s="2">
        <v>19</v>
      </c>
      <c r="F3535" t="str">
        <f t="shared" si="55"/>
        <v>Average Per Ton1-in-2August Monthly System Peak Day50% Cycling19</v>
      </c>
      <c r="G3535">
        <v>0.68281579999999997</v>
      </c>
      <c r="H3535">
        <v>0.63570170000000004</v>
      </c>
      <c r="I3535">
        <v>82.297499999999999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12331</v>
      </c>
      <c r="P3535" t="s">
        <v>60</v>
      </c>
      <c r="Q3535" t="s">
        <v>58</v>
      </c>
    </row>
    <row r="3536" spans="1:17" x14ac:dyDescent="0.25">
      <c r="A3536" t="s">
        <v>28</v>
      </c>
      <c r="B3536" t="s">
        <v>36</v>
      </c>
      <c r="C3536" t="s">
        <v>48</v>
      </c>
      <c r="D3536" t="s">
        <v>31</v>
      </c>
      <c r="E3536" s="2">
        <v>19</v>
      </c>
      <c r="F3536" t="str">
        <f t="shared" si="55"/>
        <v>Average Per Premise1-in-2August Monthly System Peak Day50% Cycling19</v>
      </c>
      <c r="G3536">
        <v>2.802829</v>
      </c>
      <c r="H3536">
        <v>2.6094339999999998</v>
      </c>
      <c r="I3536">
        <v>82.297499999999999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12331</v>
      </c>
      <c r="P3536" t="s">
        <v>60</v>
      </c>
      <c r="Q3536" t="s">
        <v>58</v>
      </c>
    </row>
    <row r="3537" spans="1:17" x14ac:dyDescent="0.25">
      <c r="A3537" t="s">
        <v>29</v>
      </c>
      <c r="B3537" t="s">
        <v>36</v>
      </c>
      <c r="C3537" t="s">
        <v>48</v>
      </c>
      <c r="D3537" t="s">
        <v>31</v>
      </c>
      <c r="E3537" s="2">
        <v>19</v>
      </c>
      <c r="F3537" t="str">
        <f t="shared" si="55"/>
        <v>Average Per Device1-in-2August Monthly System Peak Day50% Cycling19</v>
      </c>
      <c r="G3537">
        <v>2.3962889999999999</v>
      </c>
      <c r="H3537">
        <v>2.2309459999999999</v>
      </c>
      <c r="I3537">
        <v>82.297499999999999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12331</v>
      </c>
      <c r="P3537" t="s">
        <v>60</v>
      </c>
      <c r="Q3537" t="s">
        <v>58</v>
      </c>
    </row>
    <row r="3538" spans="1:17" x14ac:dyDescent="0.25">
      <c r="A3538" t="s">
        <v>43</v>
      </c>
      <c r="B3538" t="s">
        <v>36</v>
      </c>
      <c r="C3538" t="s">
        <v>48</v>
      </c>
      <c r="D3538" t="s">
        <v>31</v>
      </c>
      <c r="E3538" s="2">
        <v>19</v>
      </c>
      <c r="F3538" t="str">
        <f t="shared" si="55"/>
        <v>Aggregate1-in-2August Monthly System Peak Day50% Cycling19</v>
      </c>
      <c r="G3538">
        <v>34.561680000000003</v>
      </c>
      <c r="H3538">
        <v>32.176929999999999</v>
      </c>
      <c r="I3538">
        <v>82.297499999999999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12331</v>
      </c>
      <c r="P3538" t="s">
        <v>60</v>
      </c>
      <c r="Q3538" t="s">
        <v>58</v>
      </c>
    </row>
    <row r="3539" spans="1:17" x14ac:dyDescent="0.25">
      <c r="A3539" t="s">
        <v>30</v>
      </c>
      <c r="B3539" t="s">
        <v>36</v>
      </c>
      <c r="C3539" t="s">
        <v>48</v>
      </c>
      <c r="D3539" t="s">
        <v>26</v>
      </c>
      <c r="E3539" s="2">
        <v>19</v>
      </c>
      <c r="F3539" t="str">
        <f t="shared" si="55"/>
        <v>Average Per Ton1-in-2August Monthly System Peak DayAll19</v>
      </c>
      <c r="G3539">
        <v>0.58104140000000004</v>
      </c>
      <c r="H3539">
        <v>0.54722249999999995</v>
      </c>
      <c r="I3539">
        <v>82.062399999999997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23026</v>
      </c>
      <c r="P3539" t="s">
        <v>60</v>
      </c>
      <c r="Q3539" t="s">
        <v>58</v>
      </c>
    </row>
    <row r="3540" spans="1:17" x14ac:dyDescent="0.25">
      <c r="A3540" t="s">
        <v>28</v>
      </c>
      <c r="B3540" t="s">
        <v>36</v>
      </c>
      <c r="C3540" t="s">
        <v>48</v>
      </c>
      <c r="D3540" t="s">
        <v>26</v>
      </c>
      <c r="E3540" s="2">
        <v>19</v>
      </c>
      <c r="F3540" t="str">
        <f t="shared" si="55"/>
        <v>Average Per Premise1-in-2August Monthly System Peak DayAll19</v>
      </c>
      <c r="G3540">
        <v>2.4867620000000001</v>
      </c>
      <c r="H3540">
        <v>2.342022</v>
      </c>
      <c r="I3540">
        <v>82.062399999999997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23026</v>
      </c>
      <c r="P3540" t="s">
        <v>60</v>
      </c>
      <c r="Q3540" t="s">
        <v>58</v>
      </c>
    </row>
    <row r="3541" spans="1:17" x14ac:dyDescent="0.25">
      <c r="A3541" t="s">
        <v>29</v>
      </c>
      <c r="B3541" t="s">
        <v>36</v>
      </c>
      <c r="C3541" t="s">
        <v>48</v>
      </c>
      <c r="D3541" t="s">
        <v>26</v>
      </c>
      <c r="E3541" s="2">
        <v>19</v>
      </c>
      <c r="F3541" t="str">
        <f t="shared" si="55"/>
        <v>Average Per Device1-in-2August Monthly System Peak DayAll19</v>
      </c>
      <c r="G3541">
        <v>2.0725410000000002</v>
      </c>
      <c r="H3541">
        <v>1.951911</v>
      </c>
      <c r="I3541">
        <v>82.062399999999997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23026</v>
      </c>
      <c r="P3541" t="s">
        <v>60</v>
      </c>
      <c r="Q3541" t="s">
        <v>58</v>
      </c>
    </row>
    <row r="3542" spans="1:17" x14ac:dyDescent="0.25">
      <c r="A3542" t="s">
        <v>43</v>
      </c>
      <c r="B3542" t="s">
        <v>36</v>
      </c>
      <c r="C3542" t="s">
        <v>48</v>
      </c>
      <c r="D3542" t="s">
        <v>26</v>
      </c>
      <c r="E3542" s="2">
        <v>19</v>
      </c>
      <c r="F3542" t="str">
        <f t="shared" si="55"/>
        <v>Aggregate1-in-2August Monthly System Peak DayAll19</v>
      </c>
      <c r="G3542">
        <v>57.260170000000002</v>
      </c>
      <c r="H3542">
        <v>53.927410000000002</v>
      </c>
      <c r="I3542">
        <v>82.062399999999997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23026</v>
      </c>
      <c r="P3542" t="s">
        <v>60</v>
      </c>
      <c r="Q3542" t="s">
        <v>58</v>
      </c>
    </row>
    <row r="3543" spans="1:17" x14ac:dyDescent="0.25">
      <c r="A3543" t="s">
        <v>30</v>
      </c>
      <c r="B3543" t="s">
        <v>36</v>
      </c>
      <c r="C3543" t="s">
        <v>37</v>
      </c>
      <c r="D3543" t="s">
        <v>59</v>
      </c>
      <c r="E3543" s="2">
        <v>19</v>
      </c>
      <c r="F3543" t="str">
        <f t="shared" si="55"/>
        <v>Average Per Ton1-in-2August Typical Event Day100% Cycling19</v>
      </c>
      <c r="G3543">
        <v>0.40654170000000001</v>
      </c>
      <c r="H3543">
        <v>0.39033000000000001</v>
      </c>
      <c r="I3543">
        <v>79.048000000000002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10695</v>
      </c>
      <c r="P3543" t="s">
        <v>60</v>
      </c>
      <c r="Q3543" t="s">
        <v>58</v>
      </c>
    </row>
    <row r="3544" spans="1:17" x14ac:dyDescent="0.25">
      <c r="A3544" t="s">
        <v>28</v>
      </c>
      <c r="B3544" t="s">
        <v>36</v>
      </c>
      <c r="C3544" t="s">
        <v>37</v>
      </c>
      <c r="D3544" t="s">
        <v>59</v>
      </c>
      <c r="E3544" s="2">
        <v>19</v>
      </c>
      <c r="F3544" t="str">
        <f t="shared" si="55"/>
        <v>Average Per Premise1-in-2August Typical Event Day100% Cycling19</v>
      </c>
      <c r="G3544">
        <v>1.8219719999999999</v>
      </c>
      <c r="H3544">
        <v>1.749317</v>
      </c>
      <c r="I3544">
        <v>79.048000000000002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10695</v>
      </c>
      <c r="P3544" t="s">
        <v>60</v>
      </c>
      <c r="Q3544" t="s">
        <v>58</v>
      </c>
    </row>
    <row r="3545" spans="1:17" x14ac:dyDescent="0.25">
      <c r="A3545" t="s">
        <v>29</v>
      </c>
      <c r="B3545" t="s">
        <v>36</v>
      </c>
      <c r="C3545" t="s">
        <v>37</v>
      </c>
      <c r="D3545" t="s">
        <v>59</v>
      </c>
      <c r="E3545" s="2">
        <v>19</v>
      </c>
      <c r="F3545" t="str">
        <f t="shared" si="55"/>
        <v>Average Per Device1-in-2August Typical Event Day100% Cycling19</v>
      </c>
      <c r="G3545">
        <v>1.4756530000000001</v>
      </c>
      <c r="H3545">
        <v>1.4168080000000001</v>
      </c>
      <c r="I3545">
        <v>79.048000000000002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10695</v>
      </c>
      <c r="P3545" t="s">
        <v>60</v>
      </c>
      <c r="Q3545" t="s">
        <v>58</v>
      </c>
    </row>
    <row r="3546" spans="1:17" x14ac:dyDescent="0.25">
      <c r="A3546" t="s">
        <v>43</v>
      </c>
      <c r="B3546" t="s">
        <v>36</v>
      </c>
      <c r="C3546" t="s">
        <v>37</v>
      </c>
      <c r="D3546" t="s">
        <v>59</v>
      </c>
      <c r="E3546" s="2">
        <v>19</v>
      </c>
      <c r="F3546" t="str">
        <f t="shared" si="55"/>
        <v>Aggregate1-in-2August Typical Event Day100% Cycling19</v>
      </c>
      <c r="G3546">
        <v>19.485990000000001</v>
      </c>
      <c r="H3546">
        <v>18.708950000000002</v>
      </c>
      <c r="I3546">
        <v>79.048000000000002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10695</v>
      </c>
      <c r="P3546" t="s">
        <v>60</v>
      </c>
      <c r="Q3546" t="s">
        <v>58</v>
      </c>
    </row>
    <row r="3547" spans="1:17" x14ac:dyDescent="0.25">
      <c r="A3547" t="s">
        <v>30</v>
      </c>
      <c r="B3547" t="s">
        <v>36</v>
      </c>
      <c r="C3547" t="s">
        <v>37</v>
      </c>
      <c r="D3547" t="s">
        <v>31</v>
      </c>
      <c r="E3547" s="2">
        <v>19</v>
      </c>
      <c r="F3547" t="str">
        <f t="shared" si="55"/>
        <v>Average Per Ton1-in-2August Typical Event Day50% Cycling19</v>
      </c>
      <c r="G3547">
        <v>0.60505100000000001</v>
      </c>
      <c r="H3547">
        <v>0.56330259999999999</v>
      </c>
      <c r="I3547">
        <v>79.451599999999999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12331</v>
      </c>
      <c r="P3547" t="s">
        <v>60</v>
      </c>
      <c r="Q3547" t="s">
        <v>58</v>
      </c>
    </row>
    <row r="3548" spans="1:17" x14ac:dyDescent="0.25">
      <c r="A3548" t="s">
        <v>28</v>
      </c>
      <c r="B3548" t="s">
        <v>36</v>
      </c>
      <c r="C3548" t="s">
        <v>37</v>
      </c>
      <c r="D3548" t="s">
        <v>31</v>
      </c>
      <c r="E3548" s="2">
        <v>19</v>
      </c>
      <c r="F3548" t="str">
        <f t="shared" si="55"/>
        <v>Average Per Premise1-in-2August Typical Event Day50% Cycling19</v>
      </c>
      <c r="G3548">
        <v>2.483619</v>
      </c>
      <c r="H3548">
        <v>2.3122500000000001</v>
      </c>
      <c r="I3548">
        <v>79.451599999999999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12331</v>
      </c>
      <c r="P3548" t="s">
        <v>60</v>
      </c>
      <c r="Q3548" t="s">
        <v>58</v>
      </c>
    </row>
    <row r="3549" spans="1:17" x14ac:dyDescent="0.25">
      <c r="A3549" t="s">
        <v>29</v>
      </c>
      <c r="B3549" t="s">
        <v>36</v>
      </c>
      <c r="C3549" t="s">
        <v>37</v>
      </c>
      <c r="D3549" t="s">
        <v>31</v>
      </c>
      <c r="E3549" s="2">
        <v>19</v>
      </c>
      <c r="F3549" t="str">
        <f t="shared" si="55"/>
        <v>Average Per Device1-in-2August Typical Event Day50% Cycling19</v>
      </c>
      <c r="G3549">
        <v>2.12338</v>
      </c>
      <c r="H3549">
        <v>1.9768669999999999</v>
      </c>
      <c r="I3549">
        <v>79.451599999999999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12331</v>
      </c>
      <c r="P3549" t="s">
        <v>60</v>
      </c>
      <c r="Q3549" t="s">
        <v>58</v>
      </c>
    </row>
    <row r="3550" spans="1:17" x14ac:dyDescent="0.25">
      <c r="A3550" t="s">
        <v>43</v>
      </c>
      <c r="B3550" t="s">
        <v>36</v>
      </c>
      <c r="C3550" t="s">
        <v>37</v>
      </c>
      <c r="D3550" t="s">
        <v>31</v>
      </c>
      <c r="E3550" s="2">
        <v>19</v>
      </c>
      <c r="F3550" t="str">
        <f t="shared" si="55"/>
        <v>Aggregate1-in-2August Typical Event Day50% Cycling19</v>
      </c>
      <c r="G3550">
        <v>30.625499999999999</v>
      </c>
      <c r="H3550">
        <v>28.512350000000001</v>
      </c>
      <c r="I3550">
        <v>79.451599999999999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12331</v>
      </c>
      <c r="P3550" t="s">
        <v>60</v>
      </c>
      <c r="Q3550" t="s">
        <v>58</v>
      </c>
    </row>
    <row r="3551" spans="1:17" x14ac:dyDescent="0.25">
      <c r="A3551" t="s">
        <v>30</v>
      </c>
      <c r="B3551" t="s">
        <v>36</v>
      </c>
      <c r="C3551" t="s">
        <v>37</v>
      </c>
      <c r="D3551" t="s">
        <v>26</v>
      </c>
      <c r="E3551" s="2">
        <v>19</v>
      </c>
      <c r="F3551" t="str">
        <f t="shared" si="55"/>
        <v>Average Per Ton1-in-2August Typical Event DayAll19</v>
      </c>
      <c r="G3551">
        <v>0.51284339999999995</v>
      </c>
      <c r="H3551">
        <v>0.48295690000000002</v>
      </c>
      <c r="I3551">
        <v>79.264200000000002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23026</v>
      </c>
      <c r="P3551" t="s">
        <v>60</v>
      </c>
      <c r="Q3551" t="s">
        <v>58</v>
      </c>
    </row>
    <row r="3552" spans="1:17" x14ac:dyDescent="0.25">
      <c r="A3552" t="s">
        <v>28</v>
      </c>
      <c r="B3552" t="s">
        <v>36</v>
      </c>
      <c r="C3552" t="s">
        <v>37</v>
      </c>
      <c r="D3552" t="s">
        <v>26</v>
      </c>
      <c r="E3552" s="2">
        <v>19</v>
      </c>
      <c r="F3552" t="str">
        <f t="shared" si="55"/>
        <v>Average Per Premise1-in-2August Typical Event DayAll19</v>
      </c>
      <c r="G3552">
        <v>2.1948859999999999</v>
      </c>
      <c r="H3552">
        <v>2.0669759999999999</v>
      </c>
      <c r="I3552">
        <v>79.264200000000002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23026</v>
      </c>
      <c r="P3552" t="s">
        <v>60</v>
      </c>
      <c r="Q3552" t="s">
        <v>58</v>
      </c>
    </row>
    <row r="3553" spans="1:17" x14ac:dyDescent="0.25">
      <c r="A3553" t="s">
        <v>29</v>
      </c>
      <c r="B3553" t="s">
        <v>36</v>
      </c>
      <c r="C3553" t="s">
        <v>37</v>
      </c>
      <c r="D3553" t="s">
        <v>26</v>
      </c>
      <c r="E3553" s="2">
        <v>19</v>
      </c>
      <c r="F3553" t="str">
        <f t="shared" si="55"/>
        <v>Average Per Device1-in-2August Typical Event DayAll19</v>
      </c>
      <c r="G3553">
        <v>1.829283</v>
      </c>
      <c r="H3553">
        <v>1.72268</v>
      </c>
      <c r="I3553">
        <v>79.264200000000002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23026</v>
      </c>
      <c r="P3553" t="s">
        <v>60</v>
      </c>
      <c r="Q3553" t="s">
        <v>58</v>
      </c>
    </row>
    <row r="3554" spans="1:17" x14ac:dyDescent="0.25">
      <c r="A3554" t="s">
        <v>43</v>
      </c>
      <c r="B3554" t="s">
        <v>36</v>
      </c>
      <c r="C3554" t="s">
        <v>37</v>
      </c>
      <c r="D3554" t="s">
        <v>26</v>
      </c>
      <c r="E3554" s="2">
        <v>19</v>
      </c>
      <c r="F3554" t="str">
        <f t="shared" si="55"/>
        <v>Aggregate1-in-2August Typical Event DayAll19</v>
      </c>
      <c r="G3554">
        <v>50.539439999999999</v>
      </c>
      <c r="H3554">
        <v>47.594189999999998</v>
      </c>
      <c r="I3554">
        <v>79.264200000000002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23026</v>
      </c>
      <c r="P3554" t="s">
        <v>60</v>
      </c>
      <c r="Q3554" t="s">
        <v>58</v>
      </c>
    </row>
    <row r="3555" spans="1:17" x14ac:dyDescent="0.25">
      <c r="A3555" t="s">
        <v>30</v>
      </c>
      <c r="B3555" t="s">
        <v>36</v>
      </c>
      <c r="C3555" t="s">
        <v>49</v>
      </c>
      <c r="D3555" t="s">
        <v>59</v>
      </c>
      <c r="E3555" s="2">
        <v>19</v>
      </c>
      <c r="F3555" t="str">
        <f t="shared" si="55"/>
        <v>Average Per Ton1-in-2July Monthly System Peak Day100% Cycling19</v>
      </c>
      <c r="G3555">
        <v>0.36919780000000002</v>
      </c>
      <c r="H3555">
        <v>0.35447529999999999</v>
      </c>
      <c r="I3555">
        <v>76.825900000000004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10695</v>
      </c>
      <c r="P3555" t="s">
        <v>60</v>
      </c>
      <c r="Q3555" t="s">
        <v>58</v>
      </c>
    </row>
    <row r="3556" spans="1:17" x14ac:dyDescent="0.25">
      <c r="A3556" t="s">
        <v>28</v>
      </c>
      <c r="B3556" t="s">
        <v>36</v>
      </c>
      <c r="C3556" t="s">
        <v>49</v>
      </c>
      <c r="D3556" t="s">
        <v>59</v>
      </c>
      <c r="E3556" s="2">
        <v>19</v>
      </c>
      <c r="F3556" t="str">
        <f t="shared" si="55"/>
        <v>Average Per Premise1-in-2July Monthly System Peak Day100% Cycling19</v>
      </c>
      <c r="G3556">
        <v>1.6546099999999999</v>
      </c>
      <c r="H3556">
        <v>1.5886290000000001</v>
      </c>
      <c r="I3556">
        <v>76.825900000000004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10695</v>
      </c>
      <c r="P3556" t="s">
        <v>60</v>
      </c>
      <c r="Q3556" t="s">
        <v>58</v>
      </c>
    </row>
    <row r="3557" spans="1:17" x14ac:dyDescent="0.25">
      <c r="A3557" t="s">
        <v>29</v>
      </c>
      <c r="B3557" t="s">
        <v>36</v>
      </c>
      <c r="C3557" t="s">
        <v>49</v>
      </c>
      <c r="D3557" t="s">
        <v>59</v>
      </c>
      <c r="E3557" s="2">
        <v>19</v>
      </c>
      <c r="F3557" t="str">
        <f t="shared" si="55"/>
        <v>Average Per Device1-in-2July Monthly System Peak Day100% Cycling19</v>
      </c>
      <c r="G3557">
        <v>1.340103</v>
      </c>
      <c r="H3557">
        <v>1.2866629999999999</v>
      </c>
      <c r="I3557">
        <v>76.825900000000004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10695</v>
      </c>
      <c r="P3557" t="s">
        <v>60</v>
      </c>
      <c r="Q3557" t="s">
        <v>58</v>
      </c>
    </row>
    <row r="3558" spans="1:17" x14ac:dyDescent="0.25">
      <c r="A3558" t="s">
        <v>43</v>
      </c>
      <c r="B3558" t="s">
        <v>36</v>
      </c>
      <c r="C3558" t="s">
        <v>49</v>
      </c>
      <c r="D3558" t="s">
        <v>59</v>
      </c>
      <c r="E3558" s="2">
        <v>19</v>
      </c>
      <c r="F3558" t="str">
        <f t="shared" si="55"/>
        <v>Aggregate1-in-2July Monthly System Peak Day100% Cycling19</v>
      </c>
      <c r="G3558">
        <v>17.696059999999999</v>
      </c>
      <c r="H3558">
        <v>16.990390000000001</v>
      </c>
      <c r="I3558">
        <v>76.825900000000004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10695</v>
      </c>
      <c r="P3558" t="s">
        <v>60</v>
      </c>
      <c r="Q3558" t="s">
        <v>58</v>
      </c>
    </row>
    <row r="3559" spans="1:17" x14ac:dyDescent="0.25">
      <c r="A3559" t="s">
        <v>30</v>
      </c>
      <c r="B3559" t="s">
        <v>36</v>
      </c>
      <c r="C3559" t="s">
        <v>49</v>
      </c>
      <c r="D3559" t="s">
        <v>31</v>
      </c>
      <c r="E3559" s="2">
        <v>19</v>
      </c>
      <c r="F3559" t="str">
        <f t="shared" si="55"/>
        <v>Average Per Ton1-in-2July Monthly System Peak Day50% Cycling19</v>
      </c>
      <c r="G3559">
        <v>0.55222899999999997</v>
      </c>
      <c r="H3559">
        <v>0.51412539999999995</v>
      </c>
      <c r="I3559">
        <v>76.9178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12331</v>
      </c>
      <c r="P3559" t="s">
        <v>60</v>
      </c>
      <c r="Q3559" t="s">
        <v>58</v>
      </c>
    </row>
    <row r="3560" spans="1:17" x14ac:dyDescent="0.25">
      <c r="A3560" t="s">
        <v>28</v>
      </c>
      <c r="B3560" t="s">
        <v>36</v>
      </c>
      <c r="C3560" t="s">
        <v>49</v>
      </c>
      <c r="D3560" t="s">
        <v>31</v>
      </c>
      <c r="E3560" s="2">
        <v>19</v>
      </c>
      <c r="F3560" t="str">
        <f t="shared" si="55"/>
        <v>Average Per Premise1-in-2July Monthly System Peak Day50% Cycling19</v>
      </c>
      <c r="G3560">
        <v>2.2667950000000001</v>
      </c>
      <c r="H3560">
        <v>2.1103869999999998</v>
      </c>
      <c r="I3560">
        <v>76.9178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12331</v>
      </c>
      <c r="P3560" t="s">
        <v>60</v>
      </c>
      <c r="Q3560" t="s">
        <v>58</v>
      </c>
    </row>
    <row r="3561" spans="1:17" x14ac:dyDescent="0.25">
      <c r="A3561" t="s">
        <v>29</v>
      </c>
      <c r="B3561" t="s">
        <v>36</v>
      </c>
      <c r="C3561" t="s">
        <v>49</v>
      </c>
      <c r="D3561" t="s">
        <v>31</v>
      </c>
      <c r="E3561" s="2">
        <v>19</v>
      </c>
      <c r="F3561" t="str">
        <f t="shared" si="55"/>
        <v>Average Per Device1-in-2July Monthly System Peak Day50% Cycling19</v>
      </c>
      <c r="G3561">
        <v>1.938005</v>
      </c>
      <c r="H3561">
        <v>1.8042830000000001</v>
      </c>
      <c r="I3561">
        <v>76.9178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12331</v>
      </c>
      <c r="P3561" t="s">
        <v>60</v>
      </c>
      <c r="Q3561" t="s">
        <v>58</v>
      </c>
    </row>
    <row r="3562" spans="1:17" x14ac:dyDescent="0.25">
      <c r="A3562" t="s">
        <v>43</v>
      </c>
      <c r="B3562" t="s">
        <v>36</v>
      </c>
      <c r="C3562" t="s">
        <v>49</v>
      </c>
      <c r="D3562" t="s">
        <v>31</v>
      </c>
      <c r="E3562" s="2">
        <v>19</v>
      </c>
      <c r="F3562" t="str">
        <f t="shared" si="55"/>
        <v>Aggregate1-in-2July Monthly System Peak Day50% Cycling19</v>
      </c>
      <c r="G3562">
        <v>27.95185</v>
      </c>
      <c r="H3562">
        <v>26.02318</v>
      </c>
      <c r="I3562">
        <v>76.9178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12331</v>
      </c>
      <c r="P3562" t="s">
        <v>60</v>
      </c>
      <c r="Q3562" t="s">
        <v>58</v>
      </c>
    </row>
    <row r="3563" spans="1:17" x14ac:dyDescent="0.25">
      <c r="A3563" t="s">
        <v>30</v>
      </c>
      <c r="B3563" t="s">
        <v>36</v>
      </c>
      <c r="C3563" t="s">
        <v>49</v>
      </c>
      <c r="D3563" t="s">
        <v>26</v>
      </c>
      <c r="E3563" s="2">
        <v>19</v>
      </c>
      <c r="F3563" t="str">
        <f t="shared" si="55"/>
        <v>Average Per Ton1-in-2July Monthly System Peak DayAll19</v>
      </c>
      <c r="G3563">
        <v>0.46721099999999999</v>
      </c>
      <c r="H3563">
        <v>0.43996790000000002</v>
      </c>
      <c r="I3563">
        <v>76.875100000000003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23026</v>
      </c>
      <c r="P3563" t="s">
        <v>60</v>
      </c>
      <c r="Q3563" t="s">
        <v>58</v>
      </c>
    </row>
    <row r="3564" spans="1:17" x14ac:dyDescent="0.25">
      <c r="A3564" t="s">
        <v>28</v>
      </c>
      <c r="B3564" t="s">
        <v>36</v>
      </c>
      <c r="C3564" t="s">
        <v>49</v>
      </c>
      <c r="D3564" t="s">
        <v>26</v>
      </c>
      <c r="E3564" s="2">
        <v>19</v>
      </c>
      <c r="F3564" t="str">
        <f t="shared" si="55"/>
        <v>Average Per Premise1-in-2July Monthly System Peak DayAll19</v>
      </c>
      <c r="G3564">
        <v>1.9995860000000001</v>
      </c>
      <c r="H3564">
        <v>1.8829899999999999</v>
      </c>
      <c r="I3564">
        <v>76.875100000000003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23026</v>
      </c>
      <c r="P3564" t="s">
        <v>60</v>
      </c>
      <c r="Q3564" t="s">
        <v>58</v>
      </c>
    </row>
    <row r="3565" spans="1:17" x14ac:dyDescent="0.25">
      <c r="A3565" t="s">
        <v>29</v>
      </c>
      <c r="B3565" t="s">
        <v>36</v>
      </c>
      <c r="C3565" t="s">
        <v>49</v>
      </c>
      <c r="D3565" t="s">
        <v>26</v>
      </c>
      <c r="E3565" s="2">
        <v>19</v>
      </c>
      <c r="F3565" t="str">
        <f t="shared" si="55"/>
        <v>Average Per Device1-in-2July Monthly System Peak DayAll19</v>
      </c>
      <c r="G3565">
        <v>1.666515</v>
      </c>
      <c r="H3565">
        <v>1.56934</v>
      </c>
      <c r="I3565">
        <v>76.875100000000003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23026</v>
      </c>
      <c r="P3565" t="s">
        <v>60</v>
      </c>
      <c r="Q3565" t="s">
        <v>58</v>
      </c>
    </row>
    <row r="3566" spans="1:17" x14ac:dyDescent="0.25">
      <c r="A3566" t="s">
        <v>43</v>
      </c>
      <c r="B3566" t="s">
        <v>36</v>
      </c>
      <c r="C3566" t="s">
        <v>49</v>
      </c>
      <c r="D3566" t="s">
        <v>26</v>
      </c>
      <c r="E3566" s="2">
        <v>19</v>
      </c>
      <c r="F3566" t="str">
        <f t="shared" si="55"/>
        <v>Aggregate1-in-2July Monthly System Peak DayAll19</v>
      </c>
      <c r="G3566">
        <v>46.042479999999998</v>
      </c>
      <c r="H3566">
        <v>43.35774</v>
      </c>
      <c r="I3566">
        <v>76.875100000000003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23026</v>
      </c>
      <c r="P3566" t="s">
        <v>60</v>
      </c>
      <c r="Q3566" t="s">
        <v>58</v>
      </c>
    </row>
    <row r="3567" spans="1:17" x14ac:dyDescent="0.25">
      <c r="A3567" t="s">
        <v>30</v>
      </c>
      <c r="B3567" t="s">
        <v>36</v>
      </c>
      <c r="C3567" t="s">
        <v>50</v>
      </c>
      <c r="D3567" t="s">
        <v>59</v>
      </c>
      <c r="E3567" s="2">
        <v>19</v>
      </c>
      <c r="F3567" t="str">
        <f t="shared" si="55"/>
        <v>Average Per Ton1-in-2June Monthly System Peak Day100% Cycling19</v>
      </c>
      <c r="G3567">
        <v>0.31594169999999999</v>
      </c>
      <c r="H3567">
        <v>0.30334280000000002</v>
      </c>
      <c r="I3567">
        <v>71.213999999999999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10695</v>
      </c>
      <c r="P3567" t="s">
        <v>60</v>
      </c>
      <c r="Q3567" t="s">
        <v>58</v>
      </c>
    </row>
    <row r="3568" spans="1:17" x14ac:dyDescent="0.25">
      <c r="A3568" t="s">
        <v>28</v>
      </c>
      <c r="B3568" t="s">
        <v>36</v>
      </c>
      <c r="C3568" t="s">
        <v>50</v>
      </c>
      <c r="D3568" t="s">
        <v>59</v>
      </c>
      <c r="E3568" s="2">
        <v>19</v>
      </c>
      <c r="F3568" t="str">
        <f t="shared" si="55"/>
        <v>Average Per Premise1-in-2June Monthly System Peak Day100% Cycling19</v>
      </c>
      <c r="G3568">
        <v>1.4159360000000001</v>
      </c>
      <c r="H3568">
        <v>1.359472</v>
      </c>
      <c r="I3568">
        <v>71.213999999999999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10695</v>
      </c>
      <c r="P3568" t="s">
        <v>60</v>
      </c>
      <c r="Q3568" t="s">
        <v>58</v>
      </c>
    </row>
    <row r="3569" spans="1:17" x14ac:dyDescent="0.25">
      <c r="A3569" t="s">
        <v>29</v>
      </c>
      <c r="B3569" t="s">
        <v>36</v>
      </c>
      <c r="C3569" t="s">
        <v>50</v>
      </c>
      <c r="D3569" t="s">
        <v>59</v>
      </c>
      <c r="E3569" s="2">
        <v>19</v>
      </c>
      <c r="F3569" t="str">
        <f t="shared" si="55"/>
        <v>Average Per Device1-in-2June Monthly System Peak Day100% Cycling19</v>
      </c>
      <c r="G3569">
        <v>1.146795</v>
      </c>
      <c r="H3569">
        <v>1.101064</v>
      </c>
      <c r="I3569">
        <v>71.213999999999999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10695</v>
      </c>
      <c r="P3569" t="s">
        <v>60</v>
      </c>
      <c r="Q3569" t="s">
        <v>58</v>
      </c>
    </row>
    <row r="3570" spans="1:17" x14ac:dyDescent="0.25">
      <c r="A3570" t="s">
        <v>43</v>
      </c>
      <c r="B3570" t="s">
        <v>36</v>
      </c>
      <c r="C3570" t="s">
        <v>50</v>
      </c>
      <c r="D3570" t="s">
        <v>59</v>
      </c>
      <c r="E3570" s="2">
        <v>19</v>
      </c>
      <c r="F3570" t="str">
        <f t="shared" si="55"/>
        <v>Aggregate1-in-2June Monthly System Peak Day100% Cycling19</v>
      </c>
      <c r="G3570">
        <v>15.14343</v>
      </c>
      <c r="H3570">
        <v>14.53956</v>
      </c>
      <c r="I3570">
        <v>71.213999999999999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10695</v>
      </c>
      <c r="P3570" t="s">
        <v>60</v>
      </c>
      <c r="Q3570" t="s">
        <v>58</v>
      </c>
    </row>
    <row r="3571" spans="1:17" x14ac:dyDescent="0.25">
      <c r="A3571" t="s">
        <v>30</v>
      </c>
      <c r="B3571" t="s">
        <v>36</v>
      </c>
      <c r="C3571" t="s">
        <v>50</v>
      </c>
      <c r="D3571" t="s">
        <v>31</v>
      </c>
      <c r="E3571" s="2">
        <v>19</v>
      </c>
      <c r="F3571" t="str">
        <f t="shared" si="55"/>
        <v>Average Per Ton1-in-2June Monthly System Peak Day50% Cycling19</v>
      </c>
      <c r="G3571">
        <v>0.48150559999999998</v>
      </c>
      <c r="H3571">
        <v>0.44828180000000001</v>
      </c>
      <c r="I3571">
        <v>71.364999999999995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12331</v>
      </c>
      <c r="P3571" t="s">
        <v>60</v>
      </c>
      <c r="Q3571" t="s">
        <v>58</v>
      </c>
    </row>
    <row r="3572" spans="1:17" x14ac:dyDescent="0.25">
      <c r="A3572" t="s">
        <v>28</v>
      </c>
      <c r="B3572" t="s">
        <v>36</v>
      </c>
      <c r="C3572" t="s">
        <v>50</v>
      </c>
      <c r="D3572" t="s">
        <v>31</v>
      </c>
      <c r="E3572" s="2">
        <v>19</v>
      </c>
      <c r="F3572" t="str">
        <f t="shared" si="55"/>
        <v>Average Per Premise1-in-2June Monthly System Peak Day50% Cycling19</v>
      </c>
      <c r="G3572">
        <v>1.9764889999999999</v>
      </c>
      <c r="H3572">
        <v>1.8401110000000001</v>
      </c>
      <c r="I3572">
        <v>71.364999999999995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12331</v>
      </c>
      <c r="P3572" t="s">
        <v>60</v>
      </c>
      <c r="Q3572" t="s">
        <v>58</v>
      </c>
    </row>
    <row r="3573" spans="1:17" x14ac:dyDescent="0.25">
      <c r="A3573" t="s">
        <v>29</v>
      </c>
      <c r="B3573" t="s">
        <v>36</v>
      </c>
      <c r="C3573" t="s">
        <v>50</v>
      </c>
      <c r="D3573" t="s">
        <v>31</v>
      </c>
      <c r="E3573" s="2">
        <v>19</v>
      </c>
      <c r="F3573" t="str">
        <f t="shared" si="55"/>
        <v>Average Per Device1-in-2June Monthly System Peak Day50% Cycling19</v>
      </c>
      <c r="G3573">
        <v>1.6898070000000001</v>
      </c>
      <c r="H3573">
        <v>1.57321</v>
      </c>
      <c r="I3573">
        <v>71.364999999999995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12331</v>
      </c>
      <c r="P3573" t="s">
        <v>60</v>
      </c>
      <c r="Q3573" t="s">
        <v>58</v>
      </c>
    </row>
    <row r="3574" spans="1:17" x14ac:dyDescent="0.25">
      <c r="A3574" t="s">
        <v>43</v>
      </c>
      <c r="B3574" t="s">
        <v>36</v>
      </c>
      <c r="C3574" t="s">
        <v>50</v>
      </c>
      <c r="D3574" t="s">
        <v>31</v>
      </c>
      <c r="E3574" s="2">
        <v>19</v>
      </c>
      <c r="F3574" t="str">
        <f t="shared" si="55"/>
        <v>Aggregate1-in-2June Monthly System Peak Day50% Cycling19</v>
      </c>
      <c r="G3574">
        <v>24.37208</v>
      </c>
      <c r="H3574">
        <v>22.69041</v>
      </c>
      <c r="I3574">
        <v>71.364999999999995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12331</v>
      </c>
      <c r="P3574" t="s">
        <v>60</v>
      </c>
      <c r="Q3574" t="s">
        <v>58</v>
      </c>
    </row>
    <row r="3575" spans="1:17" x14ac:dyDescent="0.25">
      <c r="A3575" t="s">
        <v>30</v>
      </c>
      <c r="B3575" t="s">
        <v>36</v>
      </c>
      <c r="C3575" t="s">
        <v>50</v>
      </c>
      <c r="D3575" t="s">
        <v>26</v>
      </c>
      <c r="E3575" s="2">
        <v>19</v>
      </c>
      <c r="F3575" t="str">
        <f t="shared" si="55"/>
        <v>Average Per Ton1-in-2June Monthly System Peak DayAll19</v>
      </c>
      <c r="G3575">
        <v>0.40460109999999999</v>
      </c>
      <c r="H3575">
        <v>0.38095770000000001</v>
      </c>
      <c r="I3575">
        <v>71.294899999999998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23026</v>
      </c>
      <c r="P3575" t="s">
        <v>60</v>
      </c>
      <c r="Q3575" t="s">
        <v>58</v>
      </c>
    </row>
    <row r="3576" spans="1:17" x14ac:dyDescent="0.25">
      <c r="A3576" t="s">
        <v>28</v>
      </c>
      <c r="B3576" t="s">
        <v>36</v>
      </c>
      <c r="C3576" t="s">
        <v>50</v>
      </c>
      <c r="D3576" t="s">
        <v>26</v>
      </c>
      <c r="E3576" s="2">
        <v>19</v>
      </c>
      <c r="F3576" t="str">
        <f t="shared" si="55"/>
        <v>Average Per Premise1-in-2June Monthly System Peak DayAll19</v>
      </c>
      <c r="G3576">
        <v>1.7316260000000001</v>
      </c>
      <c r="H3576">
        <v>1.630436</v>
      </c>
      <c r="I3576">
        <v>71.294899999999998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23026</v>
      </c>
      <c r="P3576" t="s">
        <v>60</v>
      </c>
      <c r="Q3576" t="s">
        <v>58</v>
      </c>
    </row>
    <row r="3577" spans="1:17" x14ac:dyDescent="0.25">
      <c r="A3577" t="s">
        <v>29</v>
      </c>
      <c r="B3577" t="s">
        <v>36</v>
      </c>
      <c r="C3577" t="s">
        <v>50</v>
      </c>
      <c r="D3577" t="s">
        <v>26</v>
      </c>
      <c r="E3577" s="2">
        <v>19</v>
      </c>
      <c r="F3577" t="str">
        <f t="shared" si="55"/>
        <v>Average Per Device1-in-2June Monthly System Peak DayAll19</v>
      </c>
      <c r="G3577">
        <v>1.4431890000000001</v>
      </c>
      <c r="H3577">
        <v>1.358854</v>
      </c>
      <c r="I3577">
        <v>71.294899999999998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23026</v>
      </c>
      <c r="P3577" t="s">
        <v>60</v>
      </c>
      <c r="Q3577" t="s">
        <v>58</v>
      </c>
    </row>
    <row r="3578" spans="1:17" x14ac:dyDescent="0.25">
      <c r="A3578" t="s">
        <v>43</v>
      </c>
      <c r="B3578" t="s">
        <v>36</v>
      </c>
      <c r="C3578" t="s">
        <v>50</v>
      </c>
      <c r="D3578" t="s">
        <v>26</v>
      </c>
      <c r="E3578" s="2">
        <v>19</v>
      </c>
      <c r="F3578" t="str">
        <f t="shared" si="55"/>
        <v>Aggregate1-in-2June Monthly System Peak DayAll19</v>
      </c>
      <c r="G3578">
        <v>39.872430000000001</v>
      </c>
      <c r="H3578">
        <v>37.54242</v>
      </c>
      <c r="I3578">
        <v>71.294899999999998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23026</v>
      </c>
      <c r="P3578" t="s">
        <v>60</v>
      </c>
      <c r="Q3578" t="s">
        <v>58</v>
      </c>
    </row>
    <row r="3579" spans="1:17" x14ac:dyDescent="0.25">
      <c r="A3579" t="s">
        <v>30</v>
      </c>
      <c r="B3579" t="s">
        <v>36</v>
      </c>
      <c r="C3579" t="s">
        <v>51</v>
      </c>
      <c r="D3579" t="s">
        <v>59</v>
      </c>
      <c r="E3579" s="2">
        <v>19</v>
      </c>
      <c r="F3579" t="str">
        <f t="shared" si="55"/>
        <v>Average Per Ton1-in-2May Monthly System Peak Day100% Cycling19</v>
      </c>
      <c r="G3579">
        <v>0.2395436</v>
      </c>
      <c r="H3579">
        <v>0.22999130000000001</v>
      </c>
      <c r="I3579">
        <v>64.385800000000003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10695</v>
      </c>
      <c r="P3579" t="s">
        <v>60</v>
      </c>
      <c r="Q3579" t="s">
        <v>58</v>
      </c>
    </row>
    <row r="3580" spans="1:17" x14ac:dyDescent="0.25">
      <c r="A3580" t="s">
        <v>28</v>
      </c>
      <c r="B3580" t="s">
        <v>36</v>
      </c>
      <c r="C3580" t="s">
        <v>51</v>
      </c>
      <c r="D3580" t="s">
        <v>59</v>
      </c>
      <c r="E3580" s="2">
        <v>19</v>
      </c>
      <c r="F3580" t="str">
        <f t="shared" si="55"/>
        <v>Average Per Premise1-in-2May Monthly System Peak Day100% Cycling19</v>
      </c>
      <c r="G3580">
        <v>1.073547</v>
      </c>
      <c r="H3580">
        <v>1.030737</v>
      </c>
      <c r="I3580">
        <v>64.385800000000003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10695</v>
      </c>
      <c r="P3580" t="s">
        <v>60</v>
      </c>
      <c r="Q3580" t="s">
        <v>58</v>
      </c>
    </row>
    <row r="3581" spans="1:17" x14ac:dyDescent="0.25">
      <c r="A3581" t="s">
        <v>29</v>
      </c>
      <c r="B3581" t="s">
        <v>36</v>
      </c>
      <c r="C3581" t="s">
        <v>51</v>
      </c>
      <c r="D3581" t="s">
        <v>59</v>
      </c>
      <c r="E3581" s="2">
        <v>19</v>
      </c>
      <c r="F3581" t="str">
        <f t="shared" si="55"/>
        <v>Average Per Device1-in-2May Monthly System Peak Day100% Cycling19</v>
      </c>
      <c r="G3581">
        <v>0.86948780000000003</v>
      </c>
      <c r="H3581">
        <v>0.83481519999999998</v>
      </c>
      <c r="I3581">
        <v>64.385800000000003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10695</v>
      </c>
      <c r="P3581" t="s">
        <v>60</v>
      </c>
      <c r="Q3581" t="s">
        <v>58</v>
      </c>
    </row>
    <row r="3582" spans="1:17" x14ac:dyDescent="0.25">
      <c r="A3582" t="s">
        <v>43</v>
      </c>
      <c r="B3582" t="s">
        <v>36</v>
      </c>
      <c r="C3582" t="s">
        <v>51</v>
      </c>
      <c r="D3582" t="s">
        <v>59</v>
      </c>
      <c r="E3582" s="2">
        <v>19</v>
      </c>
      <c r="F3582" t="str">
        <f t="shared" si="55"/>
        <v>Aggregate1-in-2May Monthly System Peak Day100% Cycling19</v>
      </c>
      <c r="G3582">
        <v>11.481590000000001</v>
      </c>
      <c r="H3582">
        <v>11.02373</v>
      </c>
      <c r="I3582">
        <v>64.385800000000003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10695</v>
      </c>
      <c r="P3582" t="s">
        <v>60</v>
      </c>
      <c r="Q3582" t="s">
        <v>58</v>
      </c>
    </row>
    <row r="3583" spans="1:17" x14ac:dyDescent="0.25">
      <c r="A3583" t="s">
        <v>30</v>
      </c>
      <c r="B3583" t="s">
        <v>36</v>
      </c>
      <c r="C3583" t="s">
        <v>51</v>
      </c>
      <c r="D3583" t="s">
        <v>31</v>
      </c>
      <c r="E3583" s="2">
        <v>19</v>
      </c>
      <c r="F3583" t="str">
        <f t="shared" si="55"/>
        <v>Average Per Ton1-in-2May Monthly System Peak Day50% Cycling19</v>
      </c>
      <c r="G3583">
        <v>0.38121919999999998</v>
      </c>
      <c r="H3583">
        <v>0.35491509999999998</v>
      </c>
      <c r="I3583">
        <v>64.446100000000001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12331</v>
      </c>
      <c r="P3583" t="s">
        <v>60</v>
      </c>
      <c r="Q3583" t="s">
        <v>58</v>
      </c>
    </row>
    <row r="3584" spans="1:17" x14ac:dyDescent="0.25">
      <c r="A3584" t="s">
        <v>28</v>
      </c>
      <c r="B3584" t="s">
        <v>36</v>
      </c>
      <c r="C3584" t="s">
        <v>51</v>
      </c>
      <c r="D3584" t="s">
        <v>31</v>
      </c>
      <c r="E3584" s="2">
        <v>19</v>
      </c>
      <c r="F3584" t="str">
        <f t="shared" si="55"/>
        <v>Average Per Premise1-in-2May Monthly System Peak Day50% Cycling19</v>
      </c>
      <c r="G3584">
        <v>1.564832</v>
      </c>
      <c r="H3584">
        <v>1.4568589999999999</v>
      </c>
      <c r="I3584">
        <v>64.446100000000001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12331</v>
      </c>
      <c r="P3584" t="s">
        <v>60</v>
      </c>
      <c r="Q3584" t="s">
        <v>58</v>
      </c>
    </row>
    <row r="3585" spans="1:17" x14ac:dyDescent="0.25">
      <c r="A3585" t="s">
        <v>29</v>
      </c>
      <c r="B3585" t="s">
        <v>36</v>
      </c>
      <c r="C3585" t="s">
        <v>51</v>
      </c>
      <c r="D3585" t="s">
        <v>31</v>
      </c>
      <c r="E3585" s="2">
        <v>19</v>
      </c>
      <c r="F3585" t="str">
        <f t="shared" si="55"/>
        <v>Average Per Device1-in-2May Monthly System Peak Day50% Cycling19</v>
      </c>
      <c r="G3585">
        <v>1.3378589999999999</v>
      </c>
      <c r="H3585">
        <v>1.245547</v>
      </c>
      <c r="I3585">
        <v>64.446100000000001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12331</v>
      </c>
      <c r="P3585" t="s">
        <v>60</v>
      </c>
      <c r="Q3585" t="s">
        <v>58</v>
      </c>
    </row>
    <row r="3586" spans="1:17" x14ac:dyDescent="0.25">
      <c r="A3586" t="s">
        <v>43</v>
      </c>
      <c r="B3586" t="s">
        <v>36</v>
      </c>
      <c r="C3586" t="s">
        <v>51</v>
      </c>
      <c r="D3586" t="s">
        <v>31</v>
      </c>
      <c r="E3586" s="2">
        <v>19</v>
      </c>
      <c r="F3586" t="str">
        <f t="shared" si="55"/>
        <v>Aggregate1-in-2May Monthly System Peak Day50% Cycling19</v>
      </c>
      <c r="G3586">
        <v>19.295940000000002</v>
      </c>
      <c r="H3586">
        <v>17.96453</v>
      </c>
      <c r="I3586">
        <v>64.446100000000001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12331</v>
      </c>
      <c r="P3586" t="s">
        <v>60</v>
      </c>
      <c r="Q3586" t="s">
        <v>58</v>
      </c>
    </row>
    <row r="3587" spans="1:17" x14ac:dyDescent="0.25">
      <c r="A3587" t="s">
        <v>30</v>
      </c>
      <c r="B3587" t="s">
        <v>36</v>
      </c>
      <c r="C3587" t="s">
        <v>51</v>
      </c>
      <c r="D3587" t="s">
        <v>26</v>
      </c>
      <c r="E3587" s="2">
        <v>19</v>
      </c>
      <c r="F3587" t="str">
        <f t="shared" ref="F3587:F3650" si="56">CONCATENATE(A3587,B3587,C3587,D3587,E3587)</f>
        <v>Average Per Ton1-in-2May Monthly System Peak DayAll19</v>
      </c>
      <c r="G3587">
        <v>0.31541089999999999</v>
      </c>
      <c r="H3587">
        <v>0.29688799999999999</v>
      </c>
      <c r="I3587">
        <v>64.418099999999995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23026</v>
      </c>
      <c r="P3587" t="s">
        <v>60</v>
      </c>
      <c r="Q3587" t="s">
        <v>58</v>
      </c>
    </row>
    <row r="3588" spans="1:17" x14ac:dyDescent="0.25">
      <c r="A3588" t="s">
        <v>28</v>
      </c>
      <c r="B3588" t="s">
        <v>36</v>
      </c>
      <c r="C3588" t="s">
        <v>51</v>
      </c>
      <c r="D3588" t="s">
        <v>26</v>
      </c>
      <c r="E3588" s="2">
        <v>19</v>
      </c>
      <c r="F3588" t="str">
        <f t="shared" si="56"/>
        <v>Average Per Premise1-in-2May Monthly System Peak DayAll19</v>
      </c>
      <c r="G3588">
        <v>1.349907</v>
      </c>
      <c r="H3588">
        <v>1.270632</v>
      </c>
      <c r="I3588">
        <v>64.418099999999995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23026</v>
      </c>
      <c r="P3588" t="s">
        <v>60</v>
      </c>
      <c r="Q3588" t="s">
        <v>58</v>
      </c>
    </row>
    <row r="3589" spans="1:17" x14ac:dyDescent="0.25">
      <c r="A3589" t="s">
        <v>29</v>
      </c>
      <c r="B3589" t="s">
        <v>36</v>
      </c>
      <c r="C3589" t="s">
        <v>51</v>
      </c>
      <c r="D3589" t="s">
        <v>26</v>
      </c>
      <c r="E3589" s="2">
        <v>19</v>
      </c>
      <c r="F3589" t="str">
        <f t="shared" si="56"/>
        <v>Average Per Device1-in-2May Monthly System Peak DayAll19</v>
      </c>
      <c r="G3589">
        <v>1.1250530000000001</v>
      </c>
      <c r="H3589">
        <v>1.058983</v>
      </c>
      <c r="I3589">
        <v>64.418099999999995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23026</v>
      </c>
      <c r="P3589" t="s">
        <v>60</v>
      </c>
      <c r="Q3589" t="s">
        <v>58</v>
      </c>
    </row>
    <row r="3590" spans="1:17" x14ac:dyDescent="0.25">
      <c r="A3590" t="s">
        <v>43</v>
      </c>
      <c r="B3590" t="s">
        <v>36</v>
      </c>
      <c r="C3590" t="s">
        <v>51</v>
      </c>
      <c r="D3590" t="s">
        <v>26</v>
      </c>
      <c r="E3590" s="2">
        <v>19</v>
      </c>
      <c r="F3590" t="str">
        <f t="shared" si="56"/>
        <v>Aggregate1-in-2May Monthly System Peak DayAll19</v>
      </c>
      <c r="G3590">
        <v>31.08295</v>
      </c>
      <c r="H3590">
        <v>29.257570000000001</v>
      </c>
      <c r="I3590">
        <v>64.418099999999995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23026</v>
      </c>
      <c r="P3590" t="s">
        <v>60</v>
      </c>
      <c r="Q3590" t="s">
        <v>58</v>
      </c>
    </row>
    <row r="3591" spans="1:17" x14ac:dyDescent="0.25">
      <c r="A3591" t="s">
        <v>30</v>
      </c>
      <c r="B3591" t="s">
        <v>36</v>
      </c>
      <c r="C3591" t="s">
        <v>52</v>
      </c>
      <c r="D3591" t="s">
        <v>59</v>
      </c>
      <c r="E3591" s="2">
        <v>19</v>
      </c>
      <c r="F3591" t="str">
        <f t="shared" si="56"/>
        <v>Average Per Ton1-in-2October Monthly System Peak Day100% Cycling19</v>
      </c>
      <c r="G3591">
        <v>0.29824669999999998</v>
      </c>
      <c r="H3591">
        <v>0.28635349999999998</v>
      </c>
      <c r="I3591">
        <v>73.184399999999997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10695</v>
      </c>
      <c r="P3591" t="s">
        <v>60</v>
      </c>
      <c r="Q3591" t="s">
        <v>58</v>
      </c>
    </row>
    <row r="3592" spans="1:17" x14ac:dyDescent="0.25">
      <c r="A3592" t="s">
        <v>28</v>
      </c>
      <c r="B3592" t="s">
        <v>36</v>
      </c>
      <c r="C3592" t="s">
        <v>52</v>
      </c>
      <c r="D3592" t="s">
        <v>59</v>
      </c>
      <c r="E3592" s="2">
        <v>19</v>
      </c>
      <c r="F3592" t="str">
        <f t="shared" si="56"/>
        <v>Average Per Premise1-in-2October Monthly System Peak Day100% Cycling19</v>
      </c>
      <c r="G3592">
        <v>1.336633</v>
      </c>
      <c r="H3592">
        <v>1.2833319999999999</v>
      </c>
      <c r="I3592">
        <v>73.184399999999997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10695</v>
      </c>
      <c r="P3592" t="s">
        <v>60</v>
      </c>
      <c r="Q3592" t="s">
        <v>58</v>
      </c>
    </row>
    <row r="3593" spans="1:17" x14ac:dyDescent="0.25">
      <c r="A3593" t="s">
        <v>29</v>
      </c>
      <c r="B3593" t="s">
        <v>36</v>
      </c>
      <c r="C3593" t="s">
        <v>52</v>
      </c>
      <c r="D3593" t="s">
        <v>59</v>
      </c>
      <c r="E3593" s="2">
        <v>19</v>
      </c>
      <c r="F3593" t="str">
        <f t="shared" si="56"/>
        <v>Average Per Device1-in-2October Monthly System Peak Day100% Cycling19</v>
      </c>
      <c r="G3593">
        <v>1.0825659999999999</v>
      </c>
      <c r="H3593">
        <v>1.0393969999999999</v>
      </c>
      <c r="I3593">
        <v>73.184399999999997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10695</v>
      </c>
      <c r="P3593" t="s">
        <v>60</v>
      </c>
      <c r="Q3593" t="s">
        <v>58</v>
      </c>
    </row>
    <row r="3594" spans="1:17" x14ac:dyDescent="0.25">
      <c r="A3594" t="s">
        <v>43</v>
      </c>
      <c r="B3594" t="s">
        <v>36</v>
      </c>
      <c r="C3594" t="s">
        <v>52</v>
      </c>
      <c r="D3594" t="s">
        <v>59</v>
      </c>
      <c r="E3594" s="2">
        <v>19</v>
      </c>
      <c r="F3594" t="str">
        <f t="shared" si="56"/>
        <v>Aggregate1-in-2October Monthly System Peak Day100% Cycling19</v>
      </c>
      <c r="G3594">
        <v>14.29529</v>
      </c>
      <c r="H3594">
        <v>13.725239999999999</v>
      </c>
      <c r="I3594">
        <v>73.184399999999997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10695</v>
      </c>
      <c r="P3594" t="s">
        <v>60</v>
      </c>
      <c r="Q3594" t="s">
        <v>58</v>
      </c>
    </row>
    <row r="3595" spans="1:17" x14ac:dyDescent="0.25">
      <c r="A3595" t="s">
        <v>30</v>
      </c>
      <c r="B3595" t="s">
        <v>36</v>
      </c>
      <c r="C3595" t="s">
        <v>52</v>
      </c>
      <c r="D3595" t="s">
        <v>31</v>
      </c>
      <c r="E3595" s="2">
        <v>19</v>
      </c>
      <c r="F3595" t="str">
        <f t="shared" si="56"/>
        <v>Average Per Ton1-in-2October Monthly System Peak Day50% Cycling19</v>
      </c>
      <c r="G3595">
        <v>0.4536134</v>
      </c>
      <c r="H3595">
        <v>0.42231419999999997</v>
      </c>
      <c r="I3595">
        <v>73.218999999999994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12331</v>
      </c>
      <c r="P3595" t="s">
        <v>60</v>
      </c>
      <c r="Q3595" t="s">
        <v>58</v>
      </c>
    </row>
    <row r="3596" spans="1:17" x14ac:dyDescent="0.25">
      <c r="A3596" t="s">
        <v>28</v>
      </c>
      <c r="B3596" t="s">
        <v>36</v>
      </c>
      <c r="C3596" t="s">
        <v>52</v>
      </c>
      <c r="D3596" t="s">
        <v>31</v>
      </c>
      <c r="E3596" s="2">
        <v>19</v>
      </c>
      <c r="F3596" t="str">
        <f t="shared" si="56"/>
        <v>Average Per Premise1-in-2October Monthly System Peak Day50% Cycling19</v>
      </c>
      <c r="G3596">
        <v>1.861996</v>
      </c>
      <c r="H3596">
        <v>1.733519</v>
      </c>
      <c r="I3596">
        <v>73.218999999999994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12331</v>
      </c>
      <c r="P3596" t="s">
        <v>60</v>
      </c>
      <c r="Q3596" t="s">
        <v>58</v>
      </c>
    </row>
    <row r="3597" spans="1:17" x14ac:dyDescent="0.25">
      <c r="A3597" t="s">
        <v>29</v>
      </c>
      <c r="B3597" t="s">
        <v>36</v>
      </c>
      <c r="C3597" t="s">
        <v>52</v>
      </c>
      <c r="D3597" t="s">
        <v>31</v>
      </c>
      <c r="E3597" s="2">
        <v>19</v>
      </c>
      <c r="F3597" t="str">
        <f t="shared" si="56"/>
        <v>Average Per Device1-in-2October Monthly System Peak Day50% Cycling19</v>
      </c>
      <c r="G3597">
        <v>1.5919209999999999</v>
      </c>
      <c r="H3597">
        <v>1.4820789999999999</v>
      </c>
      <c r="I3597">
        <v>73.218999999999994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12331</v>
      </c>
      <c r="P3597" t="s">
        <v>60</v>
      </c>
      <c r="Q3597" t="s">
        <v>58</v>
      </c>
    </row>
    <row r="3598" spans="1:17" x14ac:dyDescent="0.25">
      <c r="A3598" t="s">
        <v>43</v>
      </c>
      <c r="B3598" t="s">
        <v>36</v>
      </c>
      <c r="C3598" t="s">
        <v>52</v>
      </c>
      <c r="D3598" t="s">
        <v>31</v>
      </c>
      <c r="E3598" s="2">
        <v>19</v>
      </c>
      <c r="F3598" t="str">
        <f t="shared" si="56"/>
        <v>Aggregate1-in-2October Monthly System Peak Day50% Cycling19</v>
      </c>
      <c r="G3598">
        <v>22.960280000000001</v>
      </c>
      <c r="H3598">
        <v>21.37602</v>
      </c>
      <c r="I3598">
        <v>73.218999999999994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12331</v>
      </c>
      <c r="P3598" t="s">
        <v>60</v>
      </c>
      <c r="Q3598" t="s">
        <v>58</v>
      </c>
    </row>
    <row r="3599" spans="1:17" x14ac:dyDescent="0.25">
      <c r="A3599" t="s">
        <v>30</v>
      </c>
      <c r="B3599" t="s">
        <v>36</v>
      </c>
      <c r="C3599" t="s">
        <v>52</v>
      </c>
      <c r="D3599" t="s">
        <v>26</v>
      </c>
      <c r="E3599" s="2">
        <v>19</v>
      </c>
      <c r="F3599" t="str">
        <f t="shared" si="56"/>
        <v>Average Per Ton1-in-2October Monthly System Peak DayAll19</v>
      </c>
      <c r="G3599">
        <v>0.38144549999999999</v>
      </c>
      <c r="H3599">
        <v>0.35916039999999999</v>
      </c>
      <c r="I3599">
        <v>73.203000000000003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23026</v>
      </c>
      <c r="P3599" t="s">
        <v>60</v>
      </c>
      <c r="Q3599" t="s">
        <v>58</v>
      </c>
    </row>
    <row r="3600" spans="1:17" x14ac:dyDescent="0.25">
      <c r="A3600" t="s">
        <v>28</v>
      </c>
      <c r="B3600" t="s">
        <v>36</v>
      </c>
      <c r="C3600" t="s">
        <v>52</v>
      </c>
      <c r="D3600" t="s">
        <v>26</v>
      </c>
      <c r="E3600" s="2">
        <v>19</v>
      </c>
      <c r="F3600" t="str">
        <f t="shared" si="56"/>
        <v>Average Per Premise1-in-2October Monthly System Peak DayAll19</v>
      </c>
      <c r="G3600">
        <v>1.6325240000000001</v>
      </c>
      <c r="H3600">
        <v>1.537148</v>
      </c>
      <c r="I3600">
        <v>73.203000000000003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23026</v>
      </c>
      <c r="P3600" t="s">
        <v>60</v>
      </c>
      <c r="Q3600" t="s">
        <v>58</v>
      </c>
    </row>
    <row r="3601" spans="1:17" x14ac:dyDescent="0.25">
      <c r="A3601" t="s">
        <v>29</v>
      </c>
      <c r="B3601" t="s">
        <v>36</v>
      </c>
      <c r="C3601" t="s">
        <v>52</v>
      </c>
      <c r="D3601" t="s">
        <v>26</v>
      </c>
      <c r="E3601" s="2">
        <v>19</v>
      </c>
      <c r="F3601" t="str">
        <f t="shared" si="56"/>
        <v>Average Per Device1-in-2October Monthly System Peak DayAll19</v>
      </c>
      <c r="G3601">
        <v>1.3605940000000001</v>
      </c>
      <c r="H3601">
        <v>1.2811049999999999</v>
      </c>
      <c r="I3601">
        <v>73.203000000000003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23026</v>
      </c>
      <c r="P3601" t="s">
        <v>60</v>
      </c>
      <c r="Q3601" t="s">
        <v>58</v>
      </c>
    </row>
    <row r="3602" spans="1:17" x14ac:dyDescent="0.25">
      <c r="A3602" t="s">
        <v>43</v>
      </c>
      <c r="B3602" t="s">
        <v>36</v>
      </c>
      <c r="C3602" t="s">
        <v>52</v>
      </c>
      <c r="D3602" t="s">
        <v>26</v>
      </c>
      <c r="E3602" s="2">
        <v>19</v>
      </c>
      <c r="F3602" t="str">
        <f t="shared" si="56"/>
        <v>Aggregate1-in-2October Monthly System Peak DayAll19</v>
      </c>
      <c r="G3602">
        <v>37.590499999999999</v>
      </c>
      <c r="H3602">
        <v>35.394359999999999</v>
      </c>
      <c r="I3602">
        <v>73.203000000000003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23026</v>
      </c>
      <c r="P3602" t="s">
        <v>60</v>
      </c>
      <c r="Q3602" t="s">
        <v>58</v>
      </c>
    </row>
    <row r="3603" spans="1:17" x14ac:dyDescent="0.25">
      <c r="A3603" t="s">
        <v>30</v>
      </c>
      <c r="B3603" t="s">
        <v>36</v>
      </c>
      <c r="C3603" t="s">
        <v>53</v>
      </c>
      <c r="D3603" t="s">
        <v>59</v>
      </c>
      <c r="E3603" s="2">
        <v>19</v>
      </c>
      <c r="F3603" t="str">
        <f t="shared" si="56"/>
        <v>Average Per Ton1-in-2September Monthly System Peak Day100% Cycling19</v>
      </c>
      <c r="G3603">
        <v>0.4773172</v>
      </c>
      <c r="H3603">
        <v>0.4582832</v>
      </c>
      <c r="I3603">
        <v>86.360900000000001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10695</v>
      </c>
      <c r="P3603" t="s">
        <v>60</v>
      </c>
      <c r="Q3603" t="s">
        <v>58</v>
      </c>
    </row>
    <row r="3604" spans="1:17" x14ac:dyDescent="0.25">
      <c r="A3604" t="s">
        <v>28</v>
      </c>
      <c r="B3604" t="s">
        <v>36</v>
      </c>
      <c r="C3604" t="s">
        <v>53</v>
      </c>
      <c r="D3604" t="s">
        <v>59</v>
      </c>
      <c r="E3604" s="2">
        <v>19</v>
      </c>
      <c r="F3604" t="str">
        <f t="shared" si="56"/>
        <v>Average Per Premise1-in-2September Monthly System Peak Day100% Cycling19</v>
      </c>
      <c r="G3604">
        <v>2.1391619999999998</v>
      </c>
      <c r="H3604">
        <v>2.0538590000000001</v>
      </c>
      <c r="I3604">
        <v>86.360900000000001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10695</v>
      </c>
      <c r="P3604" t="s">
        <v>60</v>
      </c>
      <c r="Q3604" t="s">
        <v>58</v>
      </c>
    </row>
    <row r="3605" spans="1:17" x14ac:dyDescent="0.25">
      <c r="A3605" t="s">
        <v>29</v>
      </c>
      <c r="B3605" t="s">
        <v>36</v>
      </c>
      <c r="C3605" t="s">
        <v>53</v>
      </c>
      <c r="D3605" t="s">
        <v>59</v>
      </c>
      <c r="E3605" s="2">
        <v>19</v>
      </c>
      <c r="F3605" t="str">
        <f t="shared" si="56"/>
        <v>Average Per Device1-in-2September Monthly System Peak Day100% Cycling19</v>
      </c>
      <c r="G3605">
        <v>1.732551</v>
      </c>
      <c r="H3605">
        <v>1.663462</v>
      </c>
      <c r="I3605">
        <v>86.360900000000001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10695</v>
      </c>
      <c r="P3605" t="s">
        <v>60</v>
      </c>
      <c r="Q3605" t="s">
        <v>58</v>
      </c>
    </row>
    <row r="3606" spans="1:17" x14ac:dyDescent="0.25">
      <c r="A3606" t="s">
        <v>43</v>
      </c>
      <c r="B3606" t="s">
        <v>36</v>
      </c>
      <c r="C3606" t="s">
        <v>53</v>
      </c>
      <c r="D3606" t="s">
        <v>59</v>
      </c>
      <c r="E3606" s="2">
        <v>19</v>
      </c>
      <c r="F3606" t="str">
        <f t="shared" si="56"/>
        <v>Aggregate1-in-2September Monthly System Peak Day100% Cycling19</v>
      </c>
      <c r="G3606">
        <v>22.878340000000001</v>
      </c>
      <c r="H3606">
        <v>21.96602</v>
      </c>
      <c r="I3606">
        <v>86.360900000000001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10695</v>
      </c>
      <c r="P3606" t="s">
        <v>60</v>
      </c>
      <c r="Q3606" t="s">
        <v>58</v>
      </c>
    </row>
    <row r="3607" spans="1:17" x14ac:dyDescent="0.25">
      <c r="A3607" t="s">
        <v>30</v>
      </c>
      <c r="B3607" t="s">
        <v>36</v>
      </c>
      <c r="C3607" t="s">
        <v>53</v>
      </c>
      <c r="D3607" t="s">
        <v>31</v>
      </c>
      <c r="E3607" s="2">
        <v>19</v>
      </c>
      <c r="F3607" t="str">
        <f t="shared" si="56"/>
        <v>Average Per Ton1-in-2September Monthly System Peak Day50% Cycling19</v>
      </c>
      <c r="G3607">
        <v>0.70365359999999999</v>
      </c>
      <c r="H3607">
        <v>0.65510170000000001</v>
      </c>
      <c r="I3607">
        <v>87.226200000000006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12331</v>
      </c>
      <c r="P3607" t="s">
        <v>60</v>
      </c>
      <c r="Q3607" t="s">
        <v>58</v>
      </c>
    </row>
    <row r="3608" spans="1:17" x14ac:dyDescent="0.25">
      <c r="A3608" t="s">
        <v>28</v>
      </c>
      <c r="B3608" t="s">
        <v>36</v>
      </c>
      <c r="C3608" t="s">
        <v>53</v>
      </c>
      <c r="D3608" t="s">
        <v>31</v>
      </c>
      <c r="E3608" s="2">
        <v>19</v>
      </c>
      <c r="F3608" t="str">
        <f t="shared" si="56"/>
        <v>Average Per Premise1-in-2September Monthly System Peak Day50% Cycling19</v>
      </c>
      <c r="G3608">
        <v>2.8883640000000002</v>
      </c>
      <c r="H3608">
        <v>2.6890679999999998</v>
      </c>
      <c r="I3608">
        <v>87.226200000000006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12331</v>
      </c>
      <c r="P3608" t="s">
        <v>60</v>
      </c>
      <c r="Q3608" t="s">
        <v>58</v>
      </c>
    </row>
    <row r="3609" spans="1:17" x14ac:dyDescent="0.25">
      <c r="A3609" t="s">
        <v>29</v>
      </c>
      <c r="B3609" t="s">
        <v>36</v>
      </c>
      <c r="C3609" t="s">
        <v>53</v>
      </c>
      <c r="D3609" t="s">
        <v>31</v>
      </c>
      <c r="E3609" s="2">
        <v>19</v>
      </c>
      <c r="F3609" t="str">
        <f t="shared" si="56"/>
        <v>Average Per Device1-in-2September Monthly System Peak Day50% Cycling19</v>
      </c>
      <c r="G3609">
        <v>2.4694180000000001</v>
      </c>
      <c r="H3609">
        <v>2.299029</v>
      </c>
      <c r="I3609">
        <v>87.226200000000006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12331</v>
      </c>
      <c r="P3609" t="s">
        <v>60</v>
      </c>
      <c r="Q3609" t="s">
        <v>58</v>
      </c>
    </row>
    <row r="3610" spans="1:17" x14ac:dyDescent="0.25">
      <c r="A3610" t="s">
        <v>43</v>
      </c>
      <c r="B3610" t="s">
        <v>36</v>
      </c>
      <c r="C3610" t="s">
        <v>53</v>
      </c>
      <c r="D3610" t="s">
        <v>31</v>
      </c>
      <c r="E3610" s="2">
        <v>19</v>
      </c>
      <c r="F3610" t="str">
        <f t="shared" si="56"/>
        <v>Aggregate1-in-2September Monthly System Peak Day50% Cycling19</v>
      </c>
      <c r="G3610">
        <v>35.616419999999998</v>
      </c>
      <c r="H3610">
        <v>33.15889</v>
      </c>
      <c r="I3610">
        <v>87.226200000000006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12331</v>
      </c>
      <c r="P3610" t="s">
        <v>60</v>
      </c>
      <c r="Q3610" t="s">
        <v>58</v>
      </c>
    </row>
    <row r="3611" spans="1:17" x14ac:dyDescent="0.25">
      <c r="A3611" t="s">
        <v>30</v>
      </c>
      <c r="B3611" t="s">
        <v>36</v>
      </c>
      <c r="C3611" t="s">
        <v>53</v>
      </c>
      <c r="D3611" t="s">
        <v>26</v>
      </c>
      <c r="E3611" s="2">
        <v>19</v>
      </c>
      <c r="F3611" t="str">
        <f t="shared" si="56"/>
        <v>Average Per Ton1-in-2September Monthly System Peak DayAll19</v>
      </c>
      <c r="G3611">
        <v>0.59852039999999995</v>
      </c>
      <c r="H3611">
        <v>0.5636795</v>
      </c>
      <c r="I3611">
        <v>86.824299999999994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23026</v>
      </c>
      <c r="P3611" t="s">
        <v>60</v>
      </c>
      <c r="Q3611" t="s">
        <v>58</v>
      </c>
    </row>
    <row r="3612" spans="1:17" x14ac:dyDescent="0.25">
      <c r="A3612" t="s">
        <v>28</v>
      </c>
      <c r="B3612" t="s">
        <v>36</v>
      </c>
      <c r="C3612" t="s">
        <v>53</v>
      </c>
      <c r="D3612" t="s">
        <v>26</v>
      </c>
      <c r="E3612" s="2">
        <v>19</v>
      </c>
      <c r="F3612" t="str">
        <f t="shared" si="56"/>
        <v>Average Per Premise1-in-2September Monthly System Peak DayAll19</v>
      </c>
      <c r="G3612">
        <v>2.561569</v>
      </c>
      <c r="H3612">
        <v>2.4124560000000002</v>
      </c>
      <c r="I3612">
        <v>86.824299999999994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23026</v>
      </c>
      <c r="P3612" t="s">
        <v>60</v>
      </c>
      <c r="Q3612" t="s">
        <v>58</v>
      </c>
    </row>
    <row r="3613" spans="1:17" x14ac:dyDescent="0.25">
      <c r="A3613" t="s">
        <v>29</v>
      </c>
      <c r="B3613" t="s">
        <v>36</v>
      </c>
      <c r="C3613" t="s">
        <v>53</v>
      </c>
      <c r="D3613" t="s">
        <v>26</v>
      </c>
      <c r="E3613" s="2">
        <v>19</v>
      </c>
      <c r="F3613" t="str">
        <f t="shared" si="56"/>
        <v>Average Per Device1-in-2September Monthly System Peak DayAll19</v>
      </c>
      <c r="G3613">
        <v>2.1348880000000001</v>
      </c>
      <c r="H3613">
        <v>2.0106130000000002</v>
      </c>
      <c r="I3613">
        <v>86.824299999999994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23026</v>
      </c>
      <c r="P3613" t="s">
        <v>60</v>
      </c>
      <c r="Q3613" t="s">
        <v>58</v>
      </c>
    </row>
    <row r="3614" spans="1:17" x14ac:dyDescent="0.25">
      <c r="A3614" t="s">
        <v>43</v>
      </c>
      <c r="B3614" t="s">
        <v>36</v>
      </c>
      <c r="C3614" t="s">
        <v>53</v>
      </c>
      <c r="D3614" t="s">
        <v>26</v>
      </c>
      <c r="E3614" s="2">
        <v>19</v>
      </c>
      <c r="F3614" t="str">
        <f t="shared" si="56"/>
        <v>Aggregate1-in-2September Monthly System Peak DayAll19</v>
      </c>
      <c r="G3614">
        <v>58.982689999999998</v>
      </c>
      <c r="H3614">
        <v>55.549210000000002</v>
      </c>
      <c r="I3614">
        <v>86.824299999999994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23026</v>
      </c>
      <c r="P3614" t="s">
        <v>60</v>
      </c>
      <c r="Q3614" t="s">
        <v>58</v>
      </c>
    </row>
    <row r="3615" spans="1:17" x14ac:dyDescent="0.25">
      <c r="A3615" t="s">
        <v>30</v>
      </c>
      <c r="B3615" t="s">
        <v>36</v>
      </c>
      <c r="C3615" t="s">
        <v>48</v>
      </c>
      <c r="D3615" t="s">
        <v>59</v>
      </c>
      <c r="E3615" s="2">
        <v>20</v>
      </c>
      <c r="F3615" t="str">
        <f t="shared" si="56"/>
        <v>Average Per Ton1-in-2August Monthly System Peak Day100% Cycling20</v>
      </c>
      <c r="G3615">
        <v>0.48187479999999999</v>
      </c>
      <c r="H3615">
        <v>0.42778579999999999</v>
      </c>
      <c r="I3615">
        <v>78.376000000000005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10695</v>
      </c>
      <c r="P3615" t="s">
        <v>60</v>
      </c>
      <c r="Q3615" t="s">
        <v>58</v>
      </c>
    </row>
    <row r="3616" spans="1:17" x14ac:dyDescent="0.25">
      <c r="A3616" t="s">
        <v>28</v>
      </c>
      <c r="B3616" t="s">
        <v>36</v>
      </c>
      <c r="C3616" t="s">
        <v>48</v>
      </c>
      <c r="D3616" t="s">
        <v>59</v>
      </c>
      <c r="E3616" s="2">
        <v>20</v>
      </c>
      <c r="F3616" t="str">
        <f t="shared" si="56"/>
        <v>Average Per Premise1-in-2August Monthly System Peak Day100% Cycling20</v>
      </c>
      <c r="G3616">
        <v>2.1595870000000001</v>
      </c>
      <c r="H3616">
        <v>1.9171800000000001</v>
      </c>
      <c r="I3616">
        <v>78.376000000000005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10695</v>
      </c>
      <c r="P3616" t="s">
        <v>60</v>
      </c>
      <c r="Q3616" t="s">
        <v>58</v>
      </c>
    </row>
    <row r="3617" spans="1:17" x14ac:dyDescent="0.25">
      <c r="A3617" t="s">
        <v>29</v>
      </c>
      <c r="B3617" t="s">
        <v>36</v>
      </c>
      <c r="C3617" t="s">
        <v>48</v>
      </c>
      <c r="D3617" t="s">
        <v>59</v>
      </c>
      <c r="E3617" s="2">
        <v>20</v>
      </c>
      <c r="F3617" t="str">
        <f t="shared" si="56"/>
        <v>Average Per Device1-in-2August Monthly System Peak Day100% Cycling20</v>
      </c>
      <c r="G3617">
        <v>1.7490939999999999</v>
      </c>
      <c r="H3617">
        <v>1.552764</v>
      </c>
      <c r="I3617">
        <v>78.376000000000005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10695</v>
      </c>
      <c r="P3617" t="s">
        <v>60</v>
      </c>
      <c r="Q3617" t="s">
        <v>58</v>
      </c>
    </row>
    <row r="3618" spans="1:17" x14ac:dyDescent="0.25">
      <c r="A3618" t="s">
        <v>43</v>
      </c>
      <c r="B3618" t="s">
        <v>36</v>
      </c>
      <c r="C3618" t="s">
        <v>48</v>
      </c>
      <c r="D3618" t="s">
        <v>59</v>
      </c>
      <c r="E3618" s="2">
        <v>20</v>
      </c>
      <c r="F3618" t="str">
        <f t="shared" si="56"/>
        <v>Aggregate1-in-2August Monthly System Peak Day100% Cycling20</v>
      </c>
      <c r="G3618">
        <v>23.096789999999999</v>
      </c>
      <c r="H3618">
        <v>20.504239999999999</v>
      </c>
      <c r="I3618">
        <v>78.376000000000005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10695</v>
      </c>
      <c r="P3618" t="s">
        <v>60</v>
      </c>
      <c r="Q3618" t="s">
        <v>58</v>
      </c>
    </row>
    <row r="3619" spans="1:17" x14ac:dyDescent="0.25">
      <c r="A3619" t="s">
        <v>30</v>
      </c>
      <c r="B3619" t="s">
        <v>36</v>
      </c>
      <c r="C3619" t="s">
        <v>48</v>
      </c>
      <c r="D3619" t="s">
        <v>31</v>
      </c>
      <c r="E3619" s="2">
        <v>20</v>
      </c>
      <c r="F3619" t="str">
        <f t="shared" si="56"/>
        <v>Average Per Ton1-in-2August Monthly System Peak Day50% Cycling20</v>
      </c>
      <c r="G3619">
        <v>0.64690630000000005</v>
      </c>
      <c r="H3619">
        <v>0.59917779999999998</v>
      </c>
      <c r="I3619">
        <v>78.705399999999997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12331</v>
      </c>
      <c r="P3619" t="s">
        <v>60</v>
      </c>
      <c r="Q3619" t="s">
        <v>58</v>
      </c>
    </row>
    <row r="3620" spans="1:17" x14ac:dyDescent="0.25">
      <c r="A3620" t="s">
        <v>28</v>
      </c>
      <c r="B3620" t="s">
        <v>36</v>
      </c>
      <c r="C3620" t="s">
        <v>48</v>
      </c>
      <c r="D3620" t="s">
        <v>31</v>
      </c>
      <c r="E3620" s="2">
        <v>20</v>
      </c>
      <c r="F3620" t="str">
        <f t="shared" si="56"/>
        <v>Average Per Premise1-in-2August Monthly System Peak Day50% Cycling20</v>
      </c>
      <c r="G3620">
        <v>2.655427</v>
      </c>
      <c r="H3620">
        <v>2.459511</v>
      </c>
      <c r="I3620">
        <v>78.705399999999997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12331</v>
      </c>
      <c r="P3620" t="s">
        <v>60</v>
      </c>
      <c r="Q3620" t="s">
        <v>58</v>
      </c>
    </row>
    <row r="3621" spans="1:17" x14ac:dyDescent="0.25">
      <c r="A3621" t="s">
        <v>29</v>
      </c>
      <c r="B3621" t="s">
        <v>36</v>
      </c>
      <c r="C3621" t="s">
        <v>48</v>
      </c>
      <c r="D3621" t="s">
        <v>31</v>
      </c>
      <c r="E3621" s="2">
        <v>20</v>
      </c>
      <c r="F3621" t="str">
        <f t="shared" si="56"/>
        <v>Average Per Device1-in-2August Monthly System Peak Day50% Cycling20</v>
      </c>
      <c r="G3621">
        <v>2.270267</v>
      </c>
      <c r="H3621">
        <v>2.1027680000000002</v>
      </c>
      <c r="I3621">
        <v>78.705399999999997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12331</v>
      </c>
      <c r="P3621" t="s">
        <v>60</v>
      </c>
      <c r="Q3621" t="s">
        <v>58</v>
      </c>
    </row>
    <row r="3622" spans="1:17" x14ac:dyDescent="0.25">
      <c r="A3622" t="s">
        <v>43</v>
      </c>
      <c r="B3622" t="s">
        <v>36</v>
      </c>
      <c r="C3622" t="s">
        <v>48</v>
      </c>
      <c r="D3622" t="s">
        <v>31</v>
      </c>
      <c r="E3622" s="2">
        <v>20</v>
      </c>
      <c r="F3622" t="str">
        <f t="shared" si="56"/>
        <v>Aggregate1-in-2August Monthly System Peak Day50% Cycling20</v>
      </c>
      <c r="G3622">
        <v>32.744070000000001</v>
      </c>
      <c r="H3622">
        <v>30.328220000000002</v>
      </c>
      <c r="I3622">
        <v>78.705399999999997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12331</v>
      </c>
      <c r="P3622" t="s">
        <v>60</v>
      </c>
      <c r="Q3622" t="s">
        <v>58</v>
      </c>
    </row>
    <row r="3623" spans="1:17" x14ac:dyDescent="0.25">
      <c r="A3623" t="s">
        <v>30</v>
      </c>
      <c r="B3623" t="s">
        <v>36</v>
      </c>
      <c r="C3623" t="s">
        <v>48</v>
      </c>
      <c r="D3623" t="s">
        <v>26</v>
      </c>
      <c r="E3623" s="2">
        <v>20</v>
      </c>
      <c r="F3623" t="str">
        <f t="shared" si="56"/>
        <v>Average Per Ton1-in-2August Monthly System Peak DayAll20</v>
      </c>
      <c r="G3623">
        <v>0.57024909999999995</v>
      </c>
      <c r="H3623">
        <v>0.51956619999999998</v>
      </c>
      <c r="I3623">
        <v>78.552400000000006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23026</v>
      </c>
      <c r="P3623" t="s">
        <v>60</v>
      </c>
      <c r="Q3623" t="s">
        <v>58</v>
      </c>
    </row>
    <row r="3624" spans="1:17" x14ac:dyDescent="0.25">
      <c r="A3624" t="s">
        <v>28</v>
      </c>
      <c r="B3624" t="s">
        <v>36</v>
      </c>
      <c r="C3624" t="s">
        <v>48</v>
      </c>
      <c r="D3624" t="s">
        <v>26</v>
      </c>
      <c r="E3624" s="2">
        <v>20</v>
      </c>
      <c r="F3624" t="str">
        <f t="shared" si="56"/>
        <v>Average Per Premise1-in-2August Monthly System Peak DayAll20</v>
      </c>
      <c r="G3624">
        <v>2.4405730000000001</v>
      </c>
      <c r="H3624">
        <v>2.2236579999999999</v>
      </c>
      <c r="I3624">
        <v>78.552400000000006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23026</v>
      </c>
      <c r="P3624" t="s">
        <v>60</v>
      </c>
      <c r="Q3624" t="s">
        <v>58</v>
      </c>
    </row>
    <row r="3625" spans="1:17" x14ac:dyDescent="0.25">
      <c r="A3625" t="s">
        <v>29</v>
      </c>
      <c r="B3625" t="s">
        <v>36</v>
      </c>
      <c r="C3625" t="s">
        <v>48</v>
      </c>
      <c r="D3625" t="s">
        <v>26</v>
      </c>
      <c r="E3625" s="2">
        <v>20</v>
      </c>
      <c r="F3625" t="str">
        <f t="shared" si="56"/>
        <v>Average Per Device1-in-2August Monthly System Peak DayAll20</v>
      </c>
      <c r="G3625">
        <v>2.034046</v>
      </c>
      <c r="H3625">
        <v>1.8532630000000001</v>
      </c>
      <c r="I3625">
        <v>78.552400000000006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23026</v>
      </c>
      <c r="P3625" t="s">
        <v>60</v>
      </c>
      <c r="Q3625" t="s">
        <v>58</v>
      </c>
    </row>
    <row r="3626" spans="1:17" x14ac:dyDescent="0.25">
      <c r="A3626" t="s">
        <v>43</v>
      </c>
      <c r="B3626" t="s">
        <v>36</v>
      </c>
      <c r="C3626" t="s">
        <v>48</v>
      </c>
      <c r="D3626" t="s">
        <v>26</v>
      </c>
      <c r="E3626" s="2">
        <v>20</v>
      </c>
      <c r="F3626" t="str">
        <f t="shared" si="56"/>
        <v>Aggregate1-in-2August Monthly System Peak DayAll20</v>
      </c>
      <c r="G3626">
        <v>56.196629999999999</v>
      </c>
      <c r="H3626">
        <v>51.201949999999997</v>
      </c>
      <c r="I3626">
        <v>78.552400000000006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23026</v>
      </c>
      <c r="P3626" t="s">
        <v>60</v>
      </c>
      <c r="Q3626" t="s">
        <v>58</v>
      </c>
    </row>
    <row r="3627" spans="1:17" x14ac:dyDescent="0.25">
      <c r="A3627" t="s">
        <v>30</v>
      </c>
      <c r="B3627" t="s">
        <v>36</v>
      </c>
      <c r="C3627" t="s">
        <v>37</v>
      </c>
      <c r="D3627" t="s">
        <v>59</v>
      </c>
      <c r="E3627" s="2">
        <v>20</v>
      </c>
      <c r="F3627" t="str">
        <f t="shared" si="56"/>
        <v>Average Per Ton1-in-2August Typical Event Day100% Cycling20</v>
      </c>
      <c r="G3627">
        <v>0.42246669999999997</v>
      </c>
      <c r="H3627">
        <v>0.37504609999999999</v>
      </c>
      <c r="I3627">
        <v>75.228099999999998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10695</v>
      </c>
      <c r="P3627" t="s">
        <v>60</v>
      </c>
      <c r="Q3627" t="s">
        <v>58</v>
      </c>
    </row>
    <row r="3628" spans="1:17" x14ac:dyDescent="0.25">
      <c r="A3628" t="s">
        <v>28</v>
      </c>
      <c r="B3628" t="s">
        <v>36</v>
      </c>
      <c r="C3628" t="s">
        <v>37</v>
      </c>
      <c r="D3628" t="s">
        <v>59</v>
      </c>
      <c r="E3628" s="2">
        <v>20</v>
      </c>
      <c r="F3628" t="str">
        <f t="shared" si="56"/>
        <v>Average Per Premise1-in-2August Typical Event Day100% Cycling20</v>
      </c>
      <c r="G3628">
        <v>1.8933420000000001</v>
      </c>
      <c r="H3628">
        <v>1.68082</v>
      </c>
      <c r="I3628">
        <v>75.228099999999998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10695</v>
      </c>
      <c r="P3628" t="s">
        <v>60</v>
      </c>
      <c r="Q3628" t="s">
        <v>58</v>
      </c>
    </row>
    <row r="3629" spans="1:17" x14ac:dyDescent="0.25">
      <c r="A3629" t="s">
        <v>29</v>
      </c>
      <c r="B3629" t="s">
        <v>36</v>
      </c>
      <c r="C3629" t="s">
        <v>37</v>
      </c>
      <c r="D3629" t="s">
        <v>59</v>
      </c>
      <c r="E3629" s="2">
        <v>20</v>
      </c>
      <c r="F3629" t="str">
        <f t="shared" si="56"/>
        <v>Average Per Device1-in-2August Typical Event Day100% Cycling20</v>
      </c>
      <c r="G3629">
        <v>1.5334570000000001</v>
      </c>
      <c r="H3629">
        <v>1.3613310000000001</v>
      </c>
      <c r="I3629">
        <v>75.228099999999998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10695</v>
      </c>
      <c r="P3629" t="s">
        <v>60</v>
      </c>
      <c r="Q3629" t="s">
        <v>58</v>
      </c>
    </row>
    <row r="3630" spans="1:17" x14ac:dyDescent="0.25">
      <c r="A3630" t="s">
        <v>43</v>
      </c>
      <c r="B3630" t="s">
        <v>36</v>
      </c>
      <c r="C3630" t="s">
        <v>37</v>
      </c>
      <c r="D3630" t="s">
        <v>59</v>
      </c>
      <c r="E3630" s="2">
        <v>20</v>
      </c>
      <c r="F3630" t="str">
        <f t="shared" si="56"/>
        <v>Aggregate1-in-2August Typical Event Day100% Cycling20</v>
      </c>
      <c r="G3630">
        <v>20.249289999999998</v>
      </c>
      <c r="H3630">
        <v>17.976369999999999</v>
      </c>
      <c r="I3630">
        <v>75.228099999999998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10695</v>
      </c>
      <c r="P3630" t="s">
        <v>60</v>
      </c>
      <c r="Q3630" t="s">
        <v>58</v>
      </c>
    </row>
    <row r="3631" spans="1:17" x14ac:dyDescent="0.25">
      <c r="A3631" t="s">
        <v>30</v>
      </c>
      <c r="B3631" t="s">
        <v>36</v>
      </c>
      <c r="C3631" t="s">
        <v>37</v>
      </c>
      <c r="D3631" t="s">
        <v>31</v>
      </c>
      <c r="E3631" s="2">
        <v>20</v>
      </c>
      <c r="F3631" t="str">
        <f t="shared" si="56"/>
        <v>Average Per Ton1-in-2August Typical Event Day50% Cycling20</v>
      </c>
      <c r="G3631">
        <v>0.57323100000000005</v>
      </c>
      <c r="H3631">
        <v>0.53093829999999997</v>
      </c>
      <c r="I3631">
        <v>75.3386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12331</v>
      </c>
      <c r="P3631" t="s">
        <v>60</v>
      </c>
      <c r="Q3631" t="s">
        <v>58</v>
      </c>
    </row>
    <row r="3632" spans="1:17" x14ac:dyDescent="0.25">
      <c r="A3632" t="s">
        <v>28</v>
      </c>
      <c r="B3632" t="s">
        <v>36</v>
      </c>
      <c r="C3632" t="s">
        <v>37</v>
      </c>
      <c r="D3632" t="s">
        <v>31</v>
      </c>
      <c r="E3632" s="2">
        <v>20</v>
      </c>
      <c r="F3632" t="str">
        <f t="shared" si="56"/>
        <v>Average Per Premise1-in-2August Typical Event Day50% Cycling20</v>
      </c>
      <c r="G3632">
        <v>2.3530039999999999</v>
      </c>
      <c r="H3632">
        <v>2.1794009999999999</v>
      </c>
      <c r="I3632">
        <v>75.3386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12331</v>
      </c>
      <c r="P3632" t="s">
        <v>60</v>
      </c>
      <c r="Q3632" t="s">
        <v>58</v>
      </c>
    </row>
    <row r="3633" spans="1:17" x14ac:dyDescent="0.25">
      <c r="A3633" t="s">
        <v>29</v>
      </c>
      <c r="B3633" t="s">
        <v>36</v>
      </c>
      <c r="C3633" t="s">
        <v>37</v>
      </c>
      <c r="D3633" t="s">
        <v>31</v>
      </c>
      <c r="E3633" s="2">
        <v>20</v>
      </c>
      <c r="F3633" t="str">
        <f t="shared" si="56"/>
        <v>Average Per Device1-in-2August Typical Event Day50% Cycling20</v>
      </c>
      <c r="G3633">
        <v>2.0117099999999999</v>
      </c>
      <c r="H3633">
        <v>1.8632869999999999</v>
      </c>
      <c r="I3633">
        <v>75.3386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12331</v>
      </c>
      <c r="P3633" t="s">
        <v>60</v>
      </c>
      <c r="Q3633" t="s">
        <v>58</v>
      </c>
    </row>
    <row r="3634" spans="1:17" x14ac:dyDescent="0.25">
      <c r="A3634" t="s">
        <v>43</v>
      </c>
      <c r="B3634" t="s">
        <v>36</v>
      </c>
      <c r="C3634" t="s">
        <v>37</v>
      </c>
      <c r="D3634" t="s">
        <v>31</v>
      </c>
      <c r="E3634" s="2">
        <v>20</v>
      </c>
      <c r="F3634" t="str">
        <f t="shared" si="56"/>
        <v>Aggregate1-in-2August Typical Event Day50% Cycling20</v>
      </c>
      <c r="G3634">
        <v>29.014890000000001</v>
      </c>
      <c r="H3634">
        <v>26.874189999999999</v>
      </c>
      <c r="I3634">
        <v>75.3386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12331</v>
      </c>
      <c r="P3634" t="s">
        <v>60</v>
      </c>
      <c r="Q3634" t="s">
        <v>58</v>
      </c>
    </row>
    <row r="3635" spans="1:17" x14ac:dyDescent="0.25">
      <c r="A3635" t="s">
        <v>30</v>
      </c>
      <c r="B3635" t="s">
        <v>36</v>
      </c>
      <c r="C3635" t="s">
        <v>37</v>
      </c>
      <c r="D3635" t="s">
        <v>26</v>
      </c>
      <c r="E3635" s="2">
        <v>20</v>
      </c>
      <c r="F3635" t="str">
        <f t="shared" si="56"/>
        <v>Average Per Ton1-in-2August Typical Event DayAll20</v>
      </c>
      <c r="G3635">
        <v>0.50320100000000001</v>
      </c>
      <c r="H3635">
        <v>0.4585264</v>
      </c>
      <c r="I3635">
        <v>75.287300000000002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23026</v>
      </c>
      <c r="P3635" t="s">
        <v>60</v>
      </c>
      <c r="Q3635" t="s">
        <v>58</v>
      </c>
    </row>
    <row r="3636" spans="1:17" x14ac:dyDescent="0.25">
      <c r="A3636" t="s">
        <v>28</v>
      </c>
      <c r="B3636" t="s">
        <v>36</v>
      </c>
      <c r="C3636" t="s">
        <v>37</v>
      </c>
      <c r="D3636" t="s">
        <v>26</v>
      </c>
      <c r="E3636" s="2">
        <v>20</v>
      </c>
      <c r="F3636" t="str">
        <f t="shared" si="56"/>
        <v>Average Per Premise1-in-2August Typical Event DayAll20</v>
      </c>
      <c r="G3636">
        <v>2.1536179999999998</v>
      </c>
      <c r="H3636">
        <v>1.962418</v>
      </c>
      <c r="I3636">
        <v>75.287300000000002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23026</v>
      </c>
      <c r="P3636" t="s">
        <v>60</v>
      </c>
      <c r="Q3636" t="s">
        <v>58</v>
      </c>
    </row>
    <row r="3637" spans="1:17" x14ac:dyDescent="0.25">
      <c r="A3637" t="s">
        <v>29</v>
      </c>
      <c r="B3637" t="s">
        <v>36</v>
      </c>
      <c r="C3637" t="s">
        <v>37</v>
      </c>
      <c r="D3637" t="s">
        <v>26</v>
      </c>
      <c r="E3637" s="2">
        <v>20</v>
      </c>
      <c r="F3637" t="str">
        <f t="shared" si="56"/>
        <v>Average Per Device1-in-2August Typical Event DayAll20</v>
      </c>
      <c r="G3637">
        <v>1.794889</v>
      </c>
      <c r="H3637">
        <v>1.635537</v>
      </c>
      <c r="I3637">
        <v>75.287300000000002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23026</v>
      </c>
      <c r="P3637" t="s">
        <v>60</v>
      </c>
      <c r="Q3637" t="s">
        <v>58</v>
      </c>
    </row>
    <row r="3638" spans="1:17" x14ac:dyDescent="0.25">
      <c r="A3638" t="s">
        <v>43</v>
      </c>
      <c r="B3638" t="s">
        <v>36</v>
      </c>
      <c r="C3638" t="s">
        <v>37</v>
      </c>
      <c r="D3638" t="s">
        <v>26</v>
      </c>
      <c r="E3638" s="2">
        <v>20</v>
      </c>
      <c r="F3638" t="str">
        <f t="shared" si="56"/>
        <v>Aggregate1-in-2August Typical Event DayAll20</v>
      </c>
      <c r="G3638">
        <v>49.589199999999998</v>
      </c>
      <c r="H3638">
        <v>45.186630000000001</v>
      </c>
      <c r="I3638">
        <v>75.287300000000002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23026</v>
      </c>
      <c r="P3638" t="s">
        <v>60</v>
      </c>
      <c r="Q3638" t="s">
        <v>58</v>
      </c>
    </row>
    <row r="3639" spans="1:17" x14ac:dyDescent="0.25">
      <c r="A3639" t="s">
        <v>30</v>
      </c>
      <c r="B3639" t="s">
        <v>36</v>
      </c>
      <c r="C3639" t="s">
        <v>49</v>
      </c>
      <c r="D3639" t="s">
        <v>59</v>
      </c>
      <c r="E3639" s="2">
        <v>20</v>
      </c>
      <c r="F3639" t="str">
        <f t="shared" si="56"/>
        <v>Average Per Ton1-in-2July Monthly System Peak Day100% Cycling20</v>
      </c>
      <c r="G3639">
        <v>0.3836599</v>
      </c>
      <c r="H3639">
        <v>0.34059519999999999</v>
      </c>
      <c r="I3639">
        <v>74.116399999999999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10695</v>
      </c>
      <c r="P3639" t="s">
        <v>60</v>
      </c>
      <c r="Q3639" t="s">
        <v>58</v>
      </c>
    </row>
    <row r="3640" spans="1:17" x14ac:dyDescent="0.25">
      <c r="A3640" t="s">
        <v>28</v>
      </c>
      <c r="B3640" t="s">
        <v>36</v>
      </c>
      <c r="C3640" t="s">
        <v>49</v>
      </c>
      <c r="D3640" t="s">
        <v>59</v>
      </c>
      <c r="E3640" s="2">
        <v>20</v>
      </c>
      <c r="F3640" t="str">
        <f t="shared" si="56"/>
        <v>Average Per Premise1-in-2July Monthly System Peak Day100% Cycling20</v>
      </c>
      <c r="G3640">
        <v>1.7194240000000001</v>
      </c>
      <c r="H3640">
        <v>1.526424</v>
      </c>
      <c r="I3640">
        <v>74.116399999999999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10695</v>
      </c>
      <c r="P3640" t="s">
        <v>60</v>
      </c>
      <c r="Q3640" t="s">
        <v>58</v>
      </c>
    </row>
    <row r="3641" spans="1:17" x14ac:dyDescent="0.25">
      <c r="A3641" t="s">
        <v>29</v>
      </c>
      <c r="B3641" t="s">
        <v>36</v>
      </c>
      <c r="C3641" t="s">
        <v>49</v>
      </c>
      <c r="D3641" t="s">
        <v>59</v>
      </c>
      <c r="E3641" s="2">
        <v>20</v>
      </c>
      <c r="F3641" t="str">
        <f t="shared" si="56"/>
        <v>Average Per Device1-in-2July Monthly System Peak Day100% Cycling20</v>
      </c>
      <c r="G3641">
        <v>1.3925970000000001</v>
      </c>
      <c r="H3641">
        <v>1.2362820000000001</v>
      </c>
      <c r="I3641">
        <v>74.116399999999999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10695</v>
      </c>
      <c r="P3641" t="s">
        <v>60</v>
      </c>
      <c r="Q3641" t="s">
        <v>58</v>
      </c>
    </row>
    <row r="3642" spans="1:17" x14ac:dyDescent="0.25">
      <c r="A3642" t="s">
        <v>43</v>
      </c>
      <c r="B3642" t="s">
        <v>36</v>
      </c>
      <c r="C3642" t="s">
        <v>49</v>
      </c>
      <c r="D3642" t="s">
        <v>59</v>
      </c>
      <c r="E3642" s="2">
        <v>20</v>
      </c>
      <c r="F3642" t="str">
        <f t="shared" si="56"/>
        <v>Aggregate1-in-2July Monthly System Peak Day100% Cycling20</v>
      </c>
      <c r="G3642">
        <v>18.389240000000001</v>
      </c>
      <c r="H3642">
        <v>16.325099999999999</v>
      </c>
      <c r="I3642">
        <v>74.116399999999999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10695</v>
      </c>
      <c r="P3642" t="s">
        <v>60</v>
      </c>
      <c r="Q3642" t="s">
        <v>58</v>
      </c>
    </row>
    <row r="3643" spans="1:17" x14ac:dyDescent="0.25">
      <c r="A3643" t="s">
        <v>30</v>
      </c>
      <c r="B3643" t="s">
        <v>36</v>
      </c>
      <c r="C3643" t="s">
        <v>49</v>
      </c>
      <c r="D3643" t="s">
        <v>31</v>
      </c>
      <c r="E3643" s="2">
        <v>20</v>
      </c>
      <c r="F3643" t="str">
        <f t="shared" si="56"/>
        <v>Average Per Ton1-in-2July Monthly System Peak Day50% Cycling20</v>
      </c>
      <c r="G3643">
        <v>0.52318699999999996</v>
      </c>
      <c r="H3643">
        <v>0.48458659999999998</v>
      </c>
      <c r="I3643">
        <v>74.055000000000007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12331</v>
      </c>
      <c r="P3643" t="s">
        <v>60</v>
      </c>
      <c r="Q3643" t="s">
        <v>58</v>
      </c>
    </row>
    <row r="3644" spans="1:17" x14ac:dyDescent="0.25">
      <c r="A3644" t="s">
        <v>28</v>
      </c>
      <c r="B3644" t="s">
        <v>36</v>
      </c>
      <c r="C3644" t="s">
        <v>49</v>
      </c>
      <c r="D3644" t="s">
        <v>31</v>
      </c>
      <c r="E3644" s="2">
        <v>20</v>
      </c>
      <c r="F3644" t="str">
        <f t="shared" si="56"/>
        <v>Average Per Premise1-in-2July Monthly System Peak Day50% Cycling20</v>
      </c>
      <c r="G3644">
        <v>2.147583</v>
      </c>
      <c r="H3644">
        <v>1.9891350000000001</v>
      </c>
      <c r="I3644">
        <v>74.055000000000007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12331</v>
      </c>
      <c r="P3644" t="s">
        <v>60</v>
      </c>
      <c r="Q3644" t="s">
        <v>58</v>
      </c>
    </row>
    <row r="3645" spans="1:17" x14ac:dyDescent="0.25">
      <c r="A3645" t="s">
        <v>29</v>
      </c>
      <c r="B3645" t="s">
        <v>36</v>
      </c>
      <c r="C3645" t="s">
        <v>49</v>
      </c>
      <c r="D3645" t="s">
        <v>31</v>
      </c>
      <c r="E3645" s="2">
        <v>20</v>
      </c>
      <c r="F3645" t="str">
        <f t="shared" si="56"/>
        <v>Average Per Device1-in-2July Monthly System Peak Day50% Cycling20</v>
      </c>
      <c r="G3645">
        <v>1.836084</v>
      </c>
      <c r="H3645">
        <v>1.7006190000000001</v>
      </c>
      <c r="I3645">
        <v>74.055000000000007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12331</v>
      </c>
      <c r="P3645" t="s">
        <v>60</v>
      </c>
      <c r="Q3645" t="s">
        <v>58</v>
      </c>
    </row>
    <row r="3646" spans="1:17" x14ac:dyDescent="0.25">
      <c r="A3646" t="s">
        <v>43</v>
      </c>
      <c r="B3646" t="s">
        <v>36</v>
      </c>
      <c r="C3646" t="s">
        <v>49</v>
      </c>
      <c r="D3646" t="s">
        <v>31</v>
      </c>
      <c r="E3646" s="2">
        <v>20</v>
      </c>
      <c r="F3646" t="str">
        <f t="shared" si="56"/>
        <v>Aggregate1-in-2July Monthly System Peak Day50% Cycling20</v>
      </c>
      <c r="G3646">
        <v>26.481850000000001</v>
      </c>
      <c r="H3646">
        <v>24.528030000000001</v>
      </c>
      <c r="I3646">
        <v>74.055000000000007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12331</v>
      </c>
      <c r="P3646" t="s">
        <v>60</v>
      </c>
      <c r="Q3646" t="s">
        <v>58</v>
      </c>
    </row>
    <row r="3647" spans="1:17" x14ac:dyDescent="0.25">
      <c r="A3647" t="s">
        <v>30</v>
      </c>
      <c r="B3647" t="s">
        <v>36</v>
      </c>
      <c r="C3647" t="s">
        <v>49</v>
      </c>
      <c r="D3647" t="s">
        <v>26</v>
      </c>
      <c r="E3647" s="2">
        <v>20</v>
      </c>
      <c r="F3647" t="str">
        <f t="shared" si="56"/>
        <v>Average Per Ton1-in-2July Monthly System Peak DayAll20</v>
      </c>
      <c r="G3647">
        <v>0.45837670000000003</v>
      </c>
      <c r="H3647">
        <v>0.41770259999999998</v>
      </c>
      <c r="I3647">
        <v>74.083500000000001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23026</v>
      </c>
      <c r="P3647" t="s">
        <v>60</v>
      </c>
      <c r="Q3647" t="s">
        <v>58</v>
      </c>
    </row>
    <row r="3648" spans="1:17" x14ac:dyDescent="0.25">
      <c r="A3648" t="s">
        <v>28</v>
      </c>
      <c r="B3648" t="s">
        <v>36</v>
      </c>
      <c r="C3648" t="s">
        <v>49</v>
      </c>
      <c r="D3648" t="s">
        <v>26</v>
      </c>
      <c r="E3648" s="2">
        <v>20</v>
      </c>
      <c r="F3648" t="str">
        <f t="shared" si="56"/>
        <v>Average Per Premise1-in-2July Monthly System Peak DayAll20</v>
      </c>
      <c r="G3648">
        <v>1.9617770000000001</v>
      </c>
      <c r="H3648">
        <v>1.7876989999999999</v>
      </c>
      <c r="I3648">
        <v>74.083500000000001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23026</v>
      </c>
      <c r="P3648" t="s">
        <v>60</v>
      </c>
      <c r="Q3648" t="s">
        <v>58</v>
      </c>
    </row>
    <row r="3649" spans="1:17" x14ac:dyDescent="0.25">
      <c r="A3649" t="s">
        <v>29</v>
      </c>
      <c r="B3649" t="s">
        <v>36</v>
      </c>
      <c r="C3649" t="s">
        <v>49</v>
      </c>
      <c r="D3649" t="s">
        <v>26</v>
      </c>
      <c r="E3649" s="2">
        <v>20</v>
      </c>
      <c r="F3649" t="str">
        <f t="shared" si="56"/>
        <v>Average Per Device1-in-2July Monthly System Peak DayAll20</v>
      </c>
      <c r="G3649">
        <v>1.635003</v>
      </c>
      <c r="H3649">
        <v>1.4899210000000001</v>
      </c>
      <c r="I3649">
        <v>74.083500000000001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23026</v>
      </c>
      <c r="P3649" t="s">
        <v>60</v>
      </c>
      <c r="Q3649" t="s">
        <v>58</v>
      </c>
    </row>
    <row r="3650" spans="1:17" x14ac:dyDescent="0.25">
      <c r="A3650" t="s">
        <v>43</v>
      </c>
      <c r="B3650" t="s">
        <v>36</v>
      </c>
      <c r="C3650" t="s">
        <v>49</v>
      </c>
      <c r="D3650" t="s">
        <v>26</v>
      </c>
      <c r="E3650" s="2">
        <v>20</v>
      </c>
      <c r="F3650" t="str">
        <f t="shared" si="56"/>
        <v>Aggregate1-in-2July Monthly System Peak DayAll20</v>
      </c>
      <c r="G3650">
        <v>45.171880000000002</v>
      </c>
      <c r="H3650">
        <v>41.163550000000001</v>
      </c>
      <c r="I3650">
        <v>74.083500000000001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23026</v>
      </c>
      <c r="P3650" t="s">
        <v>60</v>
      </c>
      <c r="Q3650" t="s">
        <v>58</v>
      </c>
    </row>
    <row r="3651" spans="1:17" x14ac:dyDescent="0.25">
      <c r="A3651" t="s">
        <v>30</v>
      </c>
      <c r="B3651" t="s">
        <v>36</v>
      </c>
      <c r="C3651" t="s">
        <v>50</v>
      </c>
      <c r="D3651" t="s">
        <v>59</v>
      </c>
      <c r="E3651" s="2">
        <v>20</v>
      </c>
      <c r="F3651" t="str">
        <f t="shared" ref="F3651:F3714" si="57">CONCATENATE(A3651,B3651,C3651,D3651,E3651)</f>
        <v>Average Per Ton1-in-2June Monthly System Peak Day100% Cycling20</v>
      </c>
      <c r="G3651">
        <v>0.32831769999999999</v>
      </c>
      <c r="H3651">
        <v>0.29146499999999997</v>
      </c>
      <c r="I3651">
        <v>69.065600000000003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10695</v>
      </c>
      <c r="P3651" t="s">
        <v>60</v>
      </c>
      <c r="Q3651" t="s">
        <v>58</v>
      </c>
    </row>
    <row r="3652" spans="1:17" x14ac:dyDescent="0.25">
      <c r="A3652" t="s">
        <v>28</v>
      </c>
      <c r="B3652" t="s">
        <v>36</v>
      </c>
      <c r="C3652" t="s">
        <v>50</v>
      </c>
      <c r="D3652" t="s">
        <v>59</v>
      </c>
      <c r="E3652" s="2">
        <v>20</v>
      </c>
      <c r="F3652" t="str">
        <f t="shared" si="57"/>
        <v>Average Per Premise1-in-2June Monthly System Peak Day100% Cycling20</v>
      </c>
      <c r="G3652">
        <v>1.4714</v>
      </c>
      <c r="H3652">
        <v>1.3062400000000001</v>
      </c>
      <c r="I3652">
        <v>69.065600000000003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10695</v>
      </c>
      <c r="P3652" t="s">
        <v>60</v>
      </c>
      <c r="Q3652" t="s">
        <v>58</v>
      </c>
    </row>
    <row r="3653" spans="1:17" x14ac:dyDescent="0.25">
      <c r="A3653" t="s">
        <v>29</v>
      </c>
      <c r="B3653" t="s">
        <v>36</v>
      </c>
      <c r="C3653" t="s">
        <v>50</v>
      </c>
      <c r="D3653" t="s">
        <v>59</v>
      </c>
      <c r="E3653" s="2">
        <v>20</v>
      </c>
      <c r="F3653" t="str">
        <f t="shared" si="57"/>
        <v>Average Per Device1-in-2June Monthly System Peak Day100% Cycling20</v>
      </c>
      <c r="G3653">
        <v>1.1917169999999999</v>
      </c>
      <c r="H3653">
        <v>1.0579510000000001</v>
      </c>
      <c r="I3653">
        <v>69.065600000000003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10695</v>
      </c>
      <c r="P3653" t="s">
        <v>60</v>
      </c>
      <c r="Q3653" t="s">
        <v>58</v>
      </c>
    </row>
    <row r="3654" spans="1:17" x14ac:dyDescent="0.25">
      <c r="A3654" t="s">
        <v>43</v>
      </c>
      <c r="B3654" t="s">
        <v>36</v>
      </c>
      <c r="C3654" t="s">
        <v>50</v>
      </c>
      <c r="D3654" t="s">
        <v>59</v>
      </c>
      <c r="E3654" s="2">
        <v>20</v>
      </c>
      <c r="F3654" t="str">
        <f t="shared" si="57"/>
        <v>Aggregate1-in-2June Monthly System Peak Day100% Cycling20</v>
      </c>
      <c r="G3654">
        <v>15.73663</v>
      </c>
      <c r="H3654">
        <v>13.97024</v>
      </c>
      <c r="I3654">
        <v>69.065600000000003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10695</v>
      </c>
      <c r="P3654" t="s">
        <v>60</v>
      </c>
      <c r="Q3654" t="s">
        <v>58</v>
      </c>
    </row>
    <row r="3655" spans="1:17" x14ac:dyDescent="0.25">
      <c r="A3655" t="s">
        <v>30</v>
      </c>
      <c r="B3655" t="s">
        <v>36</v>
      </c>
      <c r="C3655" t="s">
        <v>50</v>
      </c>
      <c r="D3655" t="s">
        <v>31</v>
      </c>
      <c r="E3655" s="2">
        <v>20</v>
      </c>
      <c r="F3655" t="str">
        <f t="shared" si="57"/>
        <v>Average Per Ton1-in-2June Monthly System Peak Day50% Cycling20</v>
      </c>
      <c r="G3655">
        <v>0.45618300000000001</v>
      </c>
      <c r="H3655">
        <v>0.42252600000000001</v>
      </c>
      <c r="I3655">
        <v>69.031000000000006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12331</v>
      </c>
      <c r="P3655" t="s">
        <v>60</v>
      </c>
      <c r="Q3655" t="s">
        <v>58</v>
      </c>
    </row>
    <row r="3656" spans="1:17" x14ac:dyDescent="0.25">
      <c r="A3656" t="s">
        <v>28</v>
      </c>
      <c r="B3656" t="s">
        <v>36</v>
      </c>
      <c r="C3656" t="s">
        <v>50</v>
      </c>
      <c r="D3656" t="s">
        <v>31</v>
      </c>
      <c r="E3656" s="2">
        <v>20</v>
      </c>
      <c r="F3656" t="str">
        <f t="shared" si="57"/>
        <v>Average Per Premise1-in-2June Monthly System Peak Day50% Cycling20</v>
      </c>
      <c r="G3656">
        <v>1.872544</v>
      </c>
      <c r="H3656">
        <v>1.734389</v>
      </c>
      <c r="I3656">
        <v>69.031000000000006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12331</v>
      </c>
      <c r="P3656" t="s">
        <v>60</v>
      </c>
      <c r="Q3656" t="s">
        <v>58</v>
      </c>
    </row>
    <row r="3657" spans="1:17" x14ac:dyDescent="0.25">
      <c r="A3657" t="s">
        <v>29</v>
      </c>
      <c r="B3657" t="s">
        <v>36</v>
      </c>
      <c r="C3657" t="s">
        <v>50</v>
      </c>
      <c r="D3657" t="s">
        <v>31</v>
      </c>
      <c r="E3657" s="2">
        <v>20</v>
      </c>
      <c r="F3657" t="str">
        <f t="shared" si="57"/>
        <v>Average Per Device1-in-2June Monthly System Peak Day50% Cycling20</v>
      </c>
      <c r="G3657">
        <v>1.6009389999999999</v>
      </c>
      <c r="H3657">
        <v>1.4828220000000001</v>
      </c>
      <c r="I3657">
        <v>69.031000000000006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12331</v>
      </c>
      <c r="P3657" t="s">
        <v>60</v>
      </c>
      <c r="Q3657" t="s">
        <v>58</v>
      </c>
    </row>
    <row r="3658" spans="1:17" x14ac:dyDescent="0.25">
      <c r="A3658" t="s">
        <v>43</v>
      </c>
      <c r="B3658" t="s">
        <v>36</v>
      </c>
      <c r="C3658" t="s">
        <v>50</v>
      </c>
      <c r="D3658" t="s">
        <v>31</v>
      </c>
      <c r="E3658" s="2">
        <v>20</v>
      </c>
      <c r="F3658" t="str">
        <f t="shared" si="57"/>
        <v>Aggregate1-in-2June Monthly System Peak Day50% Cycling20</v>
      </c>
      <c r="G3658">
        <v>23.090340000000001</v>
      </c>
      <c r="H3658">
        <v>21.386749999999999</v>
      </c>
      <c r="I3658">
        <v>69.031000000000006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12331</v>
      </c>
      <c r="P3658" t="s">
        <v>60</v>
      </c>
      <c r="Q3658" t="s">
        <v>58</v>
      </c>
    </row>
    <row r="3659" spans="1:17" x14ac:dyDescent="0.25">
      <c r="A3659" t="s">
        <v>30</v>
      </c>
      <c r="B3659" t="s">
        <v>36</v>
      </c>
      <c r="C3659" t="s">
        <v>50</v>
      </c>
      <c r="D3659" t="s">
        <v>26</v>
      </c>
      <c r="E3659" s="2">
        <v>20</v>
      </c>
      <c r="F3659" t="str">
        <f t="shared" si="57"/>
        <v>Average Per Ton1-in-2June Monthly System Peak DayAll20</v>
      </c>
      <c r="G3659">
        <v>0.39678950000000002</v>
      </c>
      <c r="H3659">
        <v>0.36164819999999998</v>
      </c>
      <c r="I3659">
        <v>69.046999999999997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23026</v>
      </c>
      <c r="P3659" t="s">
        <v>60</v>
      </c>
      <c r="Q3659" t="s">
        <v>58</v>
      </c>
    </row>
    <row r="3660" spans="1:17" x14ac:dyDescent="0.25">
      <c r="A3660" t="s">
        <v>28</v>
      </c>
      <c r="B3660" t="s">
        <v>36</v>
      </c>
      <c r="C3660" t="s">
        <v>50</v>
      </c>
      <c r="D3660" t="s">
        <v>26</v>
      </c>
      <c r="E3660" s="2">
        <v>20</v>
      </c>
      <c r="F3660" t="str">
        <f t="shared" si="57"/>
        <v>Average Per Premise1-in-2June Monthly System Peak DayAll20</v>
      </c>
      <c r="G3660">
        <v>1.698194</v>
      </c>
      <c r="H3660">
        <v>1.547795</v>
      </c>
      <c r="I3660">
        <v>69.046999999999997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23026</v>
      </c>
      <c r="P3660" t="s">
        <v>60</v>
      </c>
      <c r="Q3660" t="s">
        <v>58</v>
      </c>
    </row>
    <row r="3661" spans="1:17" x14ac:dyDescent="0.25">
      <c r="A3661" t="s">
        <v>29</v>
      </c>
      <c r="B3661" t="s">
        <v>36</v>
      </c>
      <c r="C3661" t="s">
        <v>50</v>
      </c>
      <c r="D3661" t="s">
        <v>26</v>
      </c>
      <c r="E3661" s="2">
        <v>20</v>
      </c>
      <c r="F3661" t="str">
        <f t="shared" si="57"/>
        <v>Average Per Device1-in-2June Monthly System Peak DayAll20</v>
      </c>
      <c r="G3661">
        <v>1.4153260000000001</v>
      </c>
      <c r="H3661">
        <v>1.2899780000000001</v>
      </c>
      <c r="I3661">
        <v>69.046999999999997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23026</v>
      </c>
      <c r="P3661" t="s">
        <v>60</v>
      </c>
      <c r="Q3661" t="s">
        <v>58</v>
      </c>
    </row>
    <row r="3662" spans="1:17" x14ac:dyDescent="0.25">
      <c r="A3662" t="s">
        <v>43</v>
      </c>
      <c r="B3662" t="s">
        <v>36</v>
      </c>
      <c r="C3662" t="s">
        <v>50</v>
      </c>
      <c r="D3662" t="s">
        <v>26</v>
      </c>
      <c r="E3662" s="2">
        <v>20</v>
      </c>
      <c r="F3662" t="str">
        <f t="shared" si="57"/>
        <v>Aggregate1-in-2June Monthly System Peak DayAll20</v>
      </c>
      <c r="G3662">
        <v>39.102620000000002</v>
      </c>
      <c r="H3662">
        <v>35.639519999999997</v>
      </c>
      <c r="I3662">
        <v>69.046999999999997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23026</v>
      </c>
      <c r="P3662" t="s">
        <v>60</v>
      </c>
      <c r="Q3662" t="s">
        <v>58</v>
      </c>
    </row>
    <row r="3663" spans="1:17" x14ac:dyDescent="0.25">
      <c r="A3663" t="s">
        <v>30</v>
      </c>
      <c r="B3663" t="s">
        <v>36</v>
      </c>
      <c r="C3663" t="s">
        <v>51</v>
      </c>
      <c r="D3663" t="s">
        <v>59</v>
      </c>
      <c r="E3663" s="2">
        <v>20</v>
      </c>
      <c r="F3663" t="str">
        <f t="shared" si="57"/>
        <v>Average Per Ton1-in-2May Monthly System Peak Day100% Cycling20</v>
      </c>
      <c r="G3663">
        <v>0.24892690000000001</v>
      </c>
      <c r="H3663">
        <v>0.2209856</v>
      </c>
      <c r="I3663">
        <v>61.778100000000002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10695</v>
      </c>
      <c r="P3663" t="s">
        <v>60</v>
      </c>
      <c r="Q3663" t="s">
        <v>58</v>
      </c>
    </row>
    <row r="3664" spans="1:17" x14ac:dyDescent="0.25">
      <c r="A3664" t="s">
        <v>28</v>
      </c>
      <c r="B3664" t="s">
        <v>36</v>
      </c>
      <c r="C3664" t="s">
        <v>51</v>
      </c>
      <c r="D3664" t="s">
        <v>59</v>
      </c>
      <c r="E3664" s="2">
        <v>20</v>
      </c>
      <c r="F3664" t="str">
        <f t="shared" si="57"/>
        <v>Average Per Premise1-in-2May Monthly System Peak Day100% Cycling20</v>
      </c>
      <c r="G3664">
        <v>1.1155999999999999</v>
      </c>
      <c r="H3664">
        <v>0.99037719999999996</v>
      </c>
      <c r="I3664">
        <v>61.778100000000002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10695</v>
      </c>
      <c r="P3664" t="s">
        <v>60</v>
      </c>
      <c r="Q3664" t="s">
        <v>58</v>
      </c>
    </row>
    <row r="3665" spans="1:17" x14ac:dyDescent="0.25">
      <c r="A3665" t="s">
        <v>29</v>
      </c>
      <c r="B3665" t="s">
        <v>36</v>
      </c>
      <c r="C3665" t="s">
        <v>51</v>
      </c>
      <c r="D3665" t="s">
        <v>59</v>
      </c>
      <c r="E3665" s="2">
        <v>20</v>
      </c>
      <c r="F3665" t="str">
        <f t="shared" si="57"/>
        <v>Average Per Device1-in-2May Monthly System Peak Day100% Cycling20</v>
      </c>
      <c r="G3665">
        <v>0.90354719999999999</v>
      </c>
      <c r="H3665">
        <v>0.80212669999999997</v>
      </c>
      <c r="I3665">
        <v>61.778100000000002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10695</v>
      </c>
      <c r="P3665" t="s">
        <v>60</v>
      </c>
      <c r="Q3665" t="s">
        <v>58</v>
      </c>
    </row>
    <row r="3666" spans="1:17" x14ac:dyDescent="0.25">
      <c r="A3666" t="s">
        <v>43</v>
      </c>
      <c r="B3666" t="s">
        <v>36</v>
      </c>
      <c r="C3666" t="s">
        <v>51</v>
      </c>
      <c r="D3666" t="s">
        <v>59</v>
      </c>
      <c r="E3666" s="2">
        <v>20</v>
      </c>
      <c r="F3666" t="str">
        <f t="shared" si="57"/>
        <v>Aggregate1-in-2May Monthly System Peak Day100% Cycling20</v>
      </c>
      <c r="G3666">
        <v>11.931340000000001</v>
      </c>
      <c r="H3666">
        <v>10.592079999999999</v>
      </c>
      <c r="I3666">
        <v>61.778100000000002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10695</v>
      </c>
      <c r="P3666" t="s">
        <v>60</v>
      </c>
      <c r="Q3666" t="s">
        <v>58</v>
      </c>
    </row>
    <row r="3667" spans="1:17" x14ac:dyDescent="0.25">
      <c r="A3667" t="s">
        <v>30</v>
      </c>
      <c r="B3667" t="s">
        <v>36</v>
      </c>
      <c r="C3667" t="s">
        <v>51</v>
      </c>
      <c r="D3667" t="s">
        <v>31</v>
      </c>
      <c r="E3667" s="2">
        <v>20</v>
      </c>
      <c r="F3667" t="str">
        <f t="shared" si="57"/>
        <v>Average Per Ton1-in-2May Monthly System Peak Day50% Cycling20</v>
      </c>
      <c r="G3667">
        <v>0.36117060000000001</v>
      </c>
      <c r="H3667">
        <v>0.33452369999999998</v>
      </c>
      <c r="I3667">
        <v>61.631300000000003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12331</v>
      </c>
      <c r="P3667" t="s">
        <v>60</v>
      </c>
      <c r="Q3667" t="s">
        <v>58</v>
      </c>
    </row>
    <row r="3668" spans="1:17" x14ac:dyDescent="0.25">
      <c r="A3668" t="s">
        <v>28</v>
      </c>
      <c r="B3668" t="s">
        <v>36</v>
      </c>
      <c r="C3668" t="s">
        <v>51</v>
      </c>
      <c r="D3668" t="s">
        <v>31</v>
      </c>
      <c r="E3668" s="2">
        <v>20</v>
      </c>
      <c r="F3668" t="str">
        <f t="shared" si="57"/>
        <v>Average Per Premise1-in-2May Monthly System Peak Day50% Cycling20</v>
      </c>
      <c r="G3668">
        <v>1.482537</v>
      </c>
      <c r="H3668">
        <v>1.373156</v>
      </c>
      <c r="I3668">
        <v>61.631300000000003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12331</v>
      </c>
      <c r="P3668" t="s">
        <v>60</v>
      </c>
      <c r="Q3668" t="s">
        <v>58</v>
      </c>
    </row>
    <row r="3669" spans="1:17" x14ac:dyDescent="0.25">
      <c r="A3669" t="s">
        <v>29</v>
      </c>
      <c r="B3669" t="s">
        <v>36</v>
      </c>
      <c r="C3669" t="s">
        <v>51</v>
      </c>
      <c r="D3669" t="s">
        <v>31</v>
      </c>
      <c r="E3669" s="2">
        <v>20</v>
      </c>
      <c r="F3669" t="str">
        <f t="shared" si="57"/>
        <v>Average Per Device1-in-2May Monthly System Peak Day50% Cycling20</v>
      </c>
      <c r="G3669">
        <v>1.2675000000000001</v>
      </c>
      <c r="H3669">
        <v>1.1739850000000001</v>
      </c>
      <c r="I3669">
        <v>61.631300000000003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12331</v>
      </c>
      <c r="P3669" t="s">
        <v>60</v>
      </c>
      <c r="Q3669" t="s">
        <v>58</v>
      </c>
    </row>
    <row r="3670" spans="1:17" x14ac:dyDescent="0.25">
      <c r="A3670" t="s">
        <v>43</v>
      </c>
      <c r="B3670" t="s">
        <v>36</v>
      </c>
      <c r="C3670" t="s">
        <v>51</v>
      </c>
      <c r="D3670" t="s">
        <v>31</v>
      </c>
      <c r="E3670" s="2">
        <v>20</v>
      </c>
      <c r="F3670" t="str">
        <f t="shared" si="57"/>
        <v>Aggregate1-in-2May Monthly System Peak Day50% Cycling20</v>
      </c>
      <c r="G3670">
        <v>18.28116</v>
      </c>
      <c r="H3670">
        <v>16.932379999999998</v>
      </c>
      <c r="I3670">
        <v>61.631300000000003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12331</v>
      </c>
      <c r="P3670" t="s">
        <v>60</v>
      </c>
      <c r="Q3670" t="s">
        <v>58</v>
      </c>
    </row>
    <row r="3671" spans="1:17" x14ac:dyDescent="0.25">
      <c r="A3671" t="s">
        <v>30</v>
      </c>
      <c r="B3671" t="s">
        <v>36</v>
      </c>
      <c r="C3671" t="s">
        <v>51</v>
      </c>
      <c r="D3671" t="s">
        <v>26</v>
      </c>
      <c r="E3671" s="2">
        <v>20</v>
      </c>
      <c r="F3671" t="str">
        <f t="shared" si="57"/>
        <v>Average Per Ton1-in-2May Monthly System Peak DayAll20</v>
      </c>
      <c r="G3671">
        <v>0.30903340000000001</v>
      </c>
      <c r="H3671">
        <v>0.28178520000000001</v>
      </c>
      <c r="I3671">
        <v>61.6995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23026</v>
      </c>
      <c r="P3671" t="s">
        <v>60</v>
      </c>
      <c r="Q3671" t="s">
        <v>58</v>
      </c>
    </row>
    <row r="3672" spans="1:17" x14ac:dyDescent="0.25">
      <c r="A3672" t="s">
        <v>28</v>
      </c>
      <c r="B3672" t="s">
        <v>36</v>
      </c>
      <c r="C3672" t="s">
        <v>51</v>
      </c>
      <c r="D3672" t="s">
        <v>26</v>
      </c>
      <c r="E3672" s="2">
        <v>20</v>
      </c>
      <c r="F3672" t="str">
        <f t="shared" si="57"/>
        <v>Average Per Premise1-in-2May Monthly System Peak DayAll20</v>
      </c>
      <c r="G3672">
        <v>1.3226119999999999</v>
      </c>
      <c r="H3672">
        <v>1.2059949999999999</v>
      </c>
      <c r="I3672">
        <v>61.6995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23026</v>
      </c>
      <c r="P3672" t="s">
        <v>60</v>
      </c>
      <c r="Q3672" t="s">
        <v>58</v>
      </c>
    </row>
    <row r="3673" spans="1:17" x14ac:dyDescent="0.25">
      <c r="A3673" t="s">
        <v>29</v>
      </c>
      <c r="B3673" t="s">
        <v>36</v>
      </c>
      <c r="C3673" t="s">
        <v>51</v>
      </c>
      <c r="D3673" t="s">
        <v>26</v>
      </c>
      <c r="E3673" s="2">
        <v>20</v>
      </c>
      <c r="F3673" t="str">
        <f t="shared" si="57"/>
        <v>Average Per Device1-in-2May Monthly System Peak DayAll20</v>
      </c>
      <c r="G3673">
        <v>1.1023050000000001</v>
      </c>
      <c r="H3673">
        <v>1.005112</v>
      </c>
      <c r="I3673">
        <v>61.6995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23026</v>
      </c>
      <c r="P3673" t="s">
        <v>60</v>
      </c>
      <c r="Q3673" t="s">
        <v>58</v>
      </c>
    </row>
    <row r="3674" spans="1:17" x14ac:dyDescent="0.25">
      <c r="A3674" t="s">
        <v>43</v>
      </c>
      <c r="B3674" t="s">
        <v>36</v>
      </c>
      <c r="C3674" t="s">
        <v>51</v>
      </c>
      <c r="D3674" t="s">
        <v>26</v>
      </c>
      <c r="E3674" s="2">
        <v>20</v>
      </c>
      <c r="F3674" t="str">
        <f t="shared" si="57"/>
        <v>Aggregate1-in-2May Monthly System Peak DayAll20</v>
      </c>
      <c r="G3674">
        <v>30.454470000000001</v>
      </c>
      <c r="H3674">
        <v>27.76923</v>
      </c>
      <c r="I3674">
        <v>61.6995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23026</v>
      </c>
      <c r="P3674" t="s">
        <v>60</v>
      </c>
      <c r="Q3674" t="s">
        <v>58</v>
      </c>
    </row>
    <row r="3675" spans="1:17" x14ac:dyDescent="0.25">
      <c r="A3675" t="s">
        <v>30</v>
      </c>
      <c r="B3675" t="s">
        <v>36</v>
      </c>
      <c r="C3675" t="s">
        <v>52</v>
      </c>
      <c r="D3675" t="s">
        <v>59</v>
      </c>
      <c r="E3675" s="2">
        <v>20</v>
      </c>
      <c r="F3675" t="str">
        <f t="shared" si="57"/>
        <v>Average Per Ton1-in-2October Monthly System Peak Day100% Cycling20</v>
      </c>
      <c r="G3675">
        <v>0.30992950000000002</v>
      </c>
      <c r="H3675">
        <v>0.27514090000000002</v>
      </c>
      <c r="I3675">
        <v>70.438999999999993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10695</v>
      </c>
      <c r="P3675" t="s">
        <v>60</v>
      </c>
      <c r="Q3675" t="s">
        <v>58</v>
      </c>
    </row>
    <row r="3676" spans="1:17" x14ac:dyDescent="0.25">
      <c r="A3676" t="s">
        <v>28</v>
      </c>
      <c r="B3676" t="s">
        <v>36</v>
      </c>
      <c r="C3676" t="s">
        <v>52</v>
      </c>
      <c r="D3676" t="s">
        <v>59</v>
      </c>
      <c r="E3676" s="2">
        <v>20</v>
      </c>
      <c r="F3676" t="str">
        <f t="shared" si="57"/>
        <v>Average Per Premise1-in-2October Monthly System Peak Day100% Cycling20</v>
      </c>
      <c r="G3676">
        <v>1.3889910000000001</v>
      </c>
      <c r="H3676">
        <v>1.2330810000000001</v>
      </c>
      <c r="I3676">
        <v>70.438999999999993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10695</v>
      </c>
      <c r="P3676" t="s">
        <v>60</v>
      </c>
      <c r="Q3676" t="s">
        <v>58</v>
      </c>
    </row>
    <row r="3677" spans="1:17" x14ac:dyDescent="0.25">
      <c r="A3677" t="s">
        <v>29</v>
      </c>
      <c r="B3677" t="s">
        <v>36</v>
      </c>
      <c r="C3677" t="s">
        <v>52</v>
      </c>
      <c r="D3677" t="s">
        <v>59</v>
      </c>
      <c r="E3677" s="2">
        <v>20</v>
      </c>
      <c r="F3677" t="str">
        <f t="shared" si="57"/>
        <v>Average Per Device1-in-2October Monthly System Peak Day100% Cycling20</v>
      </c>
      <c r="G3677">
        <v>1.124973</v>
      </c>
      <c r="H3677">
        <v>0.99869779999999997</v>
      </c>
      <c r="I3677">
        <v>70.438999999999993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10695</v>
      </c>
      <c r="P3677" t="s">
        <v>60</v>
      </c>
      <c r="Q3677" t="s">
        <v>58</v>
      </c>
    </row>
    <row r="3678" spans="1:17" x14ac:dyDescent="0.25">
      <c r="A3678" t="s">
        <v>43</v>
      </c>
      <c r="B3678" t="s">
        <v>36</v>
      </c>
      <c r="C3678" t="s">
        <v>52</v>
      </c>
      <c r="D3678" t="s">
        <v>59</v>
      </c>
      <c r="E3678" s="2">
        <v>20</v>
      </c>
      <c r="F3678" t="str">
        <f t="shared" si="57"/>
        <v>Aggregate1-in-2October Monthly System Peak Day100% Cycling20</v>
      </c>
      <c r="G3678">
        <v>14.855259999999999</v>
      </c>
      <c r="H3678">
        <v>13.187799999999999</v>
      </c>
      <c r="I3678">
        <v>70.438999999999993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10695</v>
      </c>
      <c r="P3678" t="s">
        <v>60</v>
      </c>
      <c r="Q3678" t="s">
        <v>58</v>
      </c>
    </row>
    <row r="3679" spans="1:17" x14ac:dyDescent="0.25">
      <c r="A3679" t="s">
        <v>30</v>
      </c>
      <c r="B3679" t="s">
        <v>36</v>
      </c>
      <c r="C3679" t="s">
        <v>52</v>
      </c>
      <c r="D3679" t="s">
        <v>31</v>
      </c>
      <c r="E3679" s="2">
        <v>20</v>
      </c>
      <c r="F3679" t="str">
        <f t="shared" si="57"/>
        <v>Average Per Ton1-in-2October Monthly System Peak Day50% Cycling20</v>
      </c>
      <c r="G3679">
        <v>0.42975760000000002</v>
      </c>
      <c r="H3679">
        <v>0.39805030000000002</v>
      </c>
      <c r="I3679">
        <v>70.471199999999996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12331</v>
      </c>
      <c r="P3679" t="s">
        <v>60</v>
      </c>
      <c r="Q3679" t="s">
        <v>58</v>
      </c>
    </row>
    <row r="3680" spans="1:17" x14ac:dyDescent="0.25">
      <c r="A3680" t="s">
        <v>28</v>
      </c>
      <c r="B3680" t="s">
        <v>36</v>
      </c>
      <c r="C3680" t="s">
        <v>52</v>
      </c>
      <c r="D3680" t="s">
        <v>31</v>
      </c>
      <c r="E3680" s="2">
        <v>20</v>
      </c>
      <c r="F3680" t="str">
        <f t="shared" si="57"/>
        <v>Average Per Premise1-in-2October Monthly System Peak Day50% Cycling20</v>
      </c>
      <c r="G3680">
        <v>1.764073</v>
      </c>
      <c r="H3680">
        <v>1.633921</v>
      </c>
      <c r="I3680">
        <v>70.471199999999996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12331</v>
      </c>
      <c r="P3680" t="s">
        <v>60</v>
      </c>
      <c r="Q3680" t="s">
        <v>58</v>
      </c>
    </row>
    <row r="3681" spans="1:17" x14ac:dyDescent="0.25">
      <c r="A3681" t="s">
        <v>29</v>
      </c>
      <c r="B3681" t="s">
        <v>36</v>
      </c>
      <c r="C3681" t="s">
        <v>52</v>
      </c>
      <c r="D3681" t="s">
        <v>31</v>
      </c>
      <c r="E3681" s="2">
        <v>20</v>
      </c>
      <c r="F3681" t="str">
        <f t="shared" si="57"/>
        <v>Average Per Device1-in-2October Monthly System Peak Day50% Cycling20</v>
      </c>
      <c r="G3681">
        <v>1.5082009999999999</v>
      </c>
      <c r="H3681">
        <v>1.396927</v>
      </c>
      <c r="I3681">
        <v>70.471199999999996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12331</v>
      </c>
      <c r="P3681" t="s">
        <v>60</v>
      </c>
      <c r="Q3681" t="s">
        <v>58</v>
      </c>
    </row>
    <row r="3682" spans="1:17" x14ac:dyDescent="0.25">
      <c r="A3682" t="s">
        <v>43</v>
      </c>
      <c r="B3682" t="s">
        <v>36</v>
      </c>
      <c r="C3682" t="s">
        <v>52</v>
      </c>
      <c r="D3682" t="s">
        <v>31</v>
      </c>
      <c r="E3682" s="2">
        <v>20</v>
      </c>
      <c r="F3682" t="str">
        <f t="shared" si="57"/>
        <v>Aggregate1-in-2October Monthly System Peak Day50% Cycling20</v>
      </c>
      <c r="G3682">
        <v>21.752790000000001</v>
      </c>
      <c r="H3682">
        <v>20.147880000000001</v>
      </c>
      <c r="I3682">
        <v>70.471199999999996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12331</v>
      </c>
      <c r="P3682" t="s">
        <v>60</v>
      </c>
      <c r="Q3682" t="s">
        <v>58</v>
      </c>
    </row>
    <row r="3683" spans="1:17" x14ac:dyDescent="0.25">
      <c r="A3683" t="s">
        <v>30</v>
      </c>
      <c r="B3683" t="s">
        <v>36</v>
      </c>
      <c r="C3683" t="s">
        <v>52</v>
      </c>
      <c r="D3683" t="s">
        <v>26</v>
      </c>
      <c r="E3683" s="2">
        <v>20</v>
      </c>
      <c r="F3683" t="str">
        <f t="shared" si="57"/>
        <v>Average Per Ton1-in-2October Monthly System Peak DayAll20</v>
      </c>
      <c r="G3683">
        <v>0.37409750000000003</v>
      </c>
      <c r="H3683">
        <v>0.34095890000000001</v>
      </c>
      <c r="I3683">
        <v>70.456199999999995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23026</v>
      </c>
      <c r="P3683" t="s">
        <v>60</v>
      </c>
      <c r="Q3683" t="s">
        <v>58</v>
      </c>
    </row>
    <row r="3684" spans="1:17" x14ac:dyDescent="0.25">
      <c r="A3684" t="s">
        <v>28</v>
      </c>
      <c r="B3684" t="s">
        <v>36</v>
      </c>
      <c r="C3684" t="s">
        <v>52</v>
      </c>
      <c r="D3684" t="s">
        <v>26</v>
      </c>
      <c r="E3684" s="2">
        <v>20</v>
      </c>
      <c r="F3684" t="str">
        <f t="shared" si="57"/>
        <v>Average Per Premise1-in-2October Monthly System Peak DayAll20</v>
      </c>
      <c r="G3684">
        <v>1.6010759999999999</v>
      </c>
      <c r="H3684">
        <v>1.4592480000000001</v>
      </c>
      <c r="I3684">
        <v>70.456199999999995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23026</v>
      </c>
      <c r="P3684" t="s">
        <v>60</v>
      </c>
      <c r="Q3684" t="s">
        <v>58</v>
      </c>
    </row>
    <row r="3685" spans="1:17" x14ac:dyDescent="0.25">
      <c r="A3685" t="s">
        <v>29</v>
      </c>
      <c r="B3685" t="s">
        <v>36</v>
      </c>
      <c r="C3685" t="s">
        <v>52</v>
      </c>
      <c r="D3685" t="s">
        <v>26</v>
      </c>
      <c r="E3685" s="2">
        <v>20</v>
      </c>
      <c r="F3685" t="str">
        <f t="shared" si="57"/>
        <v>Average Per Device1-in-2October Monthly System Peak DayAll20</v>
      </c>
      <c r="G3685">
        <v>1.334384</v>
      </c>
      <c r="H3685">
        <v>1.216181</v>
      </c>
      <c r="I3685">
        <v>70.456199999999995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23026</v>
      </c>
      <c r="P3685" t="s">
        <v>60</v>
      </c>
      <c r="Q3685" t="s">
        <v>58</v>
      </c>
    </row>
    <row r="3686" spans="1:17" x14ac:dyDescent="0.25">
      <c r="A3686" t="s">
        <v>43</v>
      </c>
      <c r="B3686" t="s">
        <v>36</v>
      </c>
      <c r="C3686" t="s">
        <v>52</v>
      </c>
      <c r="D3686" t="s">
        <v>26</v>
      </c>
      <c r="E3686" s="2">
        <v>20</v>
      </c>
      <c r="F3686" t="str">
        <f t="shared" si="57"/>
        <v>Aggregate1-in-2October Monthly System Peak DayAll20</v>
      </c>
      <c r="G3686">
        <v>36.866370000000003</v>
      </c>
      <c r="H3686">
        <v>33.600650000000002</v>
      </c>
      <c r="I3686">
        <v>70.456199999999995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23026</v>
      </c>
      <c r="P3686" t="s">
        <v>60</v>
      </c>
      <c r="Q3686" t="s">
        <v>58</v>
      </c>
    </row>
    <row r="3687" spans="1:17" x14ac:dyDescent="0.25">
      <c r="A3687" t="s">
        <v>30</v>
      </c>
      <c r="B3687" t="s">
        <v>36</v>
      </c>
      <c r="C3687" t="s">
        <v>53</v>
      </c>
      <c r="D3687" t="s">
        <v>59</v>
      </c>
      <c r="E3687" s="2">
        <v>20</v>
      </c>
      <c r="F3687" t="str">
        <f t="shared" si="57"/>
        <v>Average Per Ton1-in-2September Monthly System Peak Day100% Cycling20</v>
      </c>
      <c r="G3687">
        <v>0.49601460000000003</v>
      </c>
      <c r="H3687">
        <v>0.44033840000000002</v>
      </c>
      <c r="I3687">
        <v>79.354299999999995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10695</v>
      </c>
      <c r="P3687" t="s">
        <v>60</v>
      </c>
      <c r="Q3687" t="s">
        <v>58</v>
      </c>
    </row>
    <row r="3688" spans="1:17" x14ac:dyDescent="0.25">
      <c r="A3688" t="s">
        <v>28</v>
      </c>
      <c r="B3688" t="s">
        <v>36</v>
      </c>
      <c r="C3688" t="s">
        <v>53</v>
      </c>
      <c r="D3688" t="s">
        <v>59</v>
      </c>
      <c r="E3688" s="2">
        <v>20</v>
      </c>
      <c r="F3688" t="str">
        <f t="shared" si="57"/>
        <v>Average Per Premise1-in-2September Monthly System Peak Day100% Cycling20</v>
      </c>
      <c r="G3688">
        <v>2.2229570000000001</v>
      </c>
      <c r="H3688">
        <v>1.9734370000000001</v>
      </c>
      <c r="I3688">
        <v>79.354299999999995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10695</v>
      </c>
      <c r="P3688" t="s">
        <v>60</v>
      </c>
      <c r="Q3688" t="s">
        <v>58</v>
      </c>
    </row>
    <row r="3689" spans="1:17" x14ac:dyDescent="0.25">
      <c r="A3689" t="s">
        <v>29</v>
      </c>
      <c r="B3689" t="s">
        <v>36</v>
      </c>
      <c r="C3689" t="s">
        <v>53</v>
      </c>
      <c r="D3689" t="s">
        <v>59</v>
      </c>
      <c r="E3689" s="2">
        <v>20</v>
      </c>
      <c r="F3689" t="str">
        <f t="shared" si="57"/>
        <v>Average Per Device1-in-2September Monthly System Peak Day100% Cycling20</v>
      </c>
      <c r="G3689">
        <v>1.800419</v>
      </c>
      <c r="H3689">
        <v>1.5983270000000001</v>
      </c>
      <c r="I3689">
        <v>79.354299999999995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10695</v>
      </c>
      <c r="P3689" t="s">
        <v>60</v>
      </c>
      <c r="Q3689" t="s">
        <v>58</v>
      </c>
    </row>
    <row r="3690" spans="1:17" x14ac:dyDescent="0.25">
      <c r="A3690" t="s">
        <v>43</v>
      </c>
      <c r="B3690" t="s">
        <v>36</v>
      </c>
      <c r="C3690" t="s">
        <v>53</v>
      </c>
      <c r="D3690" t="s">
        <v>59</v>
      </c>
      <c r="E3690" s="2">
        <v>20</v>
      </c>
      <c r="F3690" t="str">
        <f t="shared" si="57"/>
        <v>Aggregate1-in-2September Monthly System Peak Day100% Cycling20</v>
      </c>
      <c r="G3690">
        <v>23.774529999999999</v>
      </c>
      <c r="H3690">
        <v>21.105910000000002</v>
      </c>
      <c r="I3690">
        <v>79.354299999999995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10695</v>
      </c>
      <c r="P3690" t="s">
        <v>60</v>
      </c>
      <c r="Q3690" t="s">
        <v>58</v>
      </c>
    </row>
    <row r="3691" spans="1:17" x14ac:dyDescent="0.25">
      <c r="A3691" t="s">
        <v>30</v>
      </c>
      <c r="B3691" t="s">
        <v>36</v>
      </c>
      <c r="C3691" t="s">
        <v>53</v>
      </c>
      <c r="D3691" t="s">
        <v>31</v>
      </c>
      <c r="E3691" s="2">
        <v>20</v>
      </c>
      <c r="F3691" t="str">
        <f t="shared" si="57"/>
        <v>Average Per Ton1-in-2September Monthly System Peak Day50% Cycling20</v>
      </c>
      <c r="G3691">
        <v>0.66664809999999997</v>
      </c>
      <c r="H3691">
        <v>0.61746319999999999</v>
      </c>
      <c r="I3691">
        <v>79.563199999999995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12331</v>
      </c>
      <c r="P3691" t="s">
        <v>60</v>
      </c>
      <c r="Q3691" t="s">
        <v>58</v>
      </c>
    </row>
    <row r="3692" spans="1:17" x14ac:dyDescent="0.25">
      <c r="A3692" t="s">
        <v>28</v>
      </c>
      <c r="B3692" t="s">
        <v>36</v>
      </c>
      <c r="C3692" t="s">
        <v>53</v>
      </c>
      <c r="D3692" t="s">
        <v>31</v>
      </c>
      <c r="E3692" s="2">
        <v>20</v>
      </c>
      <c r="F3692" t="str">
        <f t="shared" si="57"/>
        <v>Average Per Premise1-in-2September Monthly System Peak Day50% Cycling20</v>
      </c>
      <c r="G3692">
        <v>2.7364639999999998</v>
      </c>
      <c r="H3692">
        <v>2.5345689999999998</v>
      </c>
      <c r="I3692">
        <v>79.563199999999995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12331</v>
      </c>
      <c r="P3692" t="s">
        <v>60</v>
      </c>
      <c r="Q3692" t="s">
        <v>58</v>
      </c>
    </row>
    <row r="3693" spans="1:17" x14ac:dyDescent="0.25">
      <c r="A3693" t="s">
        <v>29</v>
      </c>
      <c r="B3693" t="s">
        <v>36</v>
      </c>
      <c r="C3693" t="s">
        <v>53</v>
      </c>
      <c r="D3693" t="s">
        <v>31</v>
      </c>
      <c r="E3693" s="2">
        <v>20</v>
      </c>
      <c r="F3693" t="str">
        <f t="shared" si="57"/>
        <v>Average Per Device1-in-2September Monthly System Peak Day50% Cycling20</v>
      </c>
      <c r="G3693">
        <v>2.33955</v>
      </c>
      <c r="H3693">
        <v>2.1669390000000002</v>
      </c>
      <c r="I3693">
        <v>79.563199999999995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12331</v>
      </c>
      <c r="P3693" t="s">
        <v>60</v>
      </c>
      <c r="Q3693" t="s">
        <v>58</v>
      </c>
    </row>
    <row r="3694" spans="1:17" x14ac:dyDescent="0.25">
      <c r="A3694" t="s">
        <v>43</v>
      </c>
      <c r="B3694" t="s">
        <v>36</v>
      </c>
      <c r="C3694" t="s">
        <v>53</v>
      </c>
      <c r="D3694" t="s">
        <v>31</v>
      </c>
      <c r="E3694" s="2">
        <v>20</v>
      </c>
      <c r="F3694" t="str">
        <f t="shared" si="57"/>
        <v>Aggregate1-in-2September Monthly System Peak Day50% Cycling20</v>
      </c>
      <c r="G3694">
        <v>33.74333</v>
      </c>
      <c r="H3694">
        <v>31.253769999999999</v>
      </c>
      <c r="I3694">
        <v>79.563199999999995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12331</v>
      </c>
      <c r="P3694" t="s">
        <v>60</v>
      </c>
      <c r="Q3694" t="s">
        <v>58</v>
      </c>
    </row>
    <row r="3695" spans="1:17" x14ac:dyDescent="0.25">
      <c r="A3695" t="s">
        <v>30</v>
      </c>
      <c r="B3695" t="s">
        <v>36</v>
      </c>
      <c r="C3695" t="s">
        <v>53</v>
      </c>
      <c r="D3695" t="s">
        <v>26</v>
      </c>
      <c r="E3695" s="2">
        <v>20</v>
      </c>
      <c r="F3695" t="str">
        <f t="shared" si="57"/>
        <v>Average Per Ton1-in-2September Monthly System Peak DayAll20</v>
      </c>
      <c r="G3695">
        <v>0.58738889999999999</v>
      </c>
      <c r="H3695">
        <v>0.53518869999999996</v>
      </c>
      <c r="I3695">
        <v>79.466200000000001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23026</v>
      </c>
      <c r="P3695" t="s">
        <v>60</v>
      </c>
      <c r="Q3695" t="s">
        <v>58</v>
      </c>
    </row>
    <row r="3696" spans="1:17" x14ac:dyDescent="0.25">
      <c r="A3696" t="s">
        <v>28</v>
      </c>
      <c r="B3696" t="s">
        <v>36</v>
      </c>
      <c r="C3696" t="s">
        <v>53</v>
      </c>
      <c r="D3696" t="s">
        <v>26</v>
      </c>
      <c r="E3696" s="2">
        <v>20</v>
      </c>
      <c r="F3696" t="str">
        <f t="shared" si="57"/>
        <v>Average Per Premise1-in-2September Monthly System Peak DayAll20</v>
      </c>
      <c r="G3696">
        <v>2.5139279999999999</v>
      </c>
      <c r="H3696">
        <v>2.2905199999999999</v>
      </c>
      <c r="I3696">
        <v>79.466200000000001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23026</v>
      </c>
      <c r="P3696" t="s">
        <v>60</v>
      </c>
      <c r="Q3696" t="s">
        <v>58</v>
      </c>
    </row>
    <row r="3697" spans="1:17" x14ac:dyDescent="0.25">
      <c r="A3697" t="s">
        <v>29</v>
      </c>
      <c r="B3697" t="s">
        <v>36</v>
      </c>
      <c r="C3697" t="s">
        <v>53</v>
      </c>
      <c r="D3697" t="s">
        <v>26</v>
      </c>
      <c r="E3697" s="2">
        <v>20</v>
      </c>
      <c r="F3697" t="str">
        <f t="shared" si="57"/>
        <v>Average Per Device1-in-2September Monthly System Peak DayAll20</v>
      </c>
      <c r="G3697">
        <v>2.095183</v>
      </c>
      <c r="H3697">
        <v>1.9089879999999999</v>
      </c>
      <c r="I3697">
        <v>79.466200000000001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23026</v>
      </c>
      <c r="P3697" t="s">
        <v>60</v>
      </c>
      <c r="Q3697" t="s">
        <v>58</v>
      </c>
    </row>
    <row r="3698" spans="1:17" x14ac:dyDescent="0.25">
      <c r="A3698" t="s">
        <v>43</v>
      </c>
      <c r="B3698" t="s">
        <v>36</v>
      </c>
      <c r="C3698" t="s">
        <v>53</v>
      </c>
      <c r="D3698" t="s">
        <v>26</v>
      </c>
      <c r="E3698" s="2">
        <v>20</v>
      </c>
      <c r="F3698" t="str">
        <f t="shared" si="57"/>
        <v>Aggregate1-in-2September Monthly System Peak DayAll20</v>
      </c>
      <c r="G3698">
        <v>57.885710000000003</v>
      </c>
      <c r="H3698">
        <v>52.741509999999998</v>
      </c>
      <c r="I3698">
        <v>79.466200000000001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23026</v>
      </c>
      <c r="P3698" t="s">
        <v>60</v>
      </c>
      <c r="Q3698" t="s">
        <v>58</v>
      </c>
    </row>
    <row r="3699" spans="1:17" x14ac:dyDescent="0.25">
      <c r="A3699" t="s">
        <v>30</v>
      </c>
      <c r="B3699" t="s">
        <v>36</v>
      </c>
      <c r="C3699" t="s">
        <v>48</v>
      </c>
      <c r="D3699" t="s">
        <v>59</v>
      </c>
      <c r="E3699" s="2">
        <v>21</v>
      </c>
      <c r="F3699" t="str">
        <f t="shared" si="57"/>
        <v>Average Per Ton1-in-2August Monthly System Peak Day100% Cycling21</v>
      </c>
      <c r="G3699">
        <v>0.46192299999999997</v>
      </c>
      <c r="H3699">
        <v>0.42013600000000001</v>
      </c>
      <c r="I3699">
        <v>75.470799999999997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10695</v>
      </c>
      <c r="P3699" t="s">
        <v>60</v>
      </c>
      <c r="Q3699" t="s">
        <v>58</v>
      </c>
    </row>
    <row r="3700" spans="1:17" x14ac:dyDescent="0.25">
      <c r="A3700" t="s">
        <v>28</v>
      </c>
      <c r="B3700" t="s">
        <v>36</v>
      </c>
      <c r="C3700" t="s">
        <v>48</v>
      </c>
      <c r="D3700" t="s">
        <v>59</v>
      </c>
      <c r="E3700" s="2">
        <v>21</v>
      </c>
      <c r="F3700" t="str">
        <f t="shared" si="57"/>
        <v>Average Per Premise1-in-2August Monthly System Peak Day100% Cycling21</v>
      </c>
      <c r="G3700">
        <v>2.0701710000000002</v>
      </c>
      <c r="H3700">
        <v>1.882897</v>
      </c>
      <c r="I3700">
        <v>75.470799999999997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10695</v>
      </c>
      <c r="P3700" t="s">
        <v>60</v>
      </c>
      <c r="Q3700" t="s">
        <v>58</v>
      </c>
    </row>
    <row r="3701" spans="1:17" x14ac:dyDescent="0.25">
      <c r="A3701" t="s">
        <v>29</v>
      </c>
      <c r="B3701" t="s">
        <v>36</v>
      </c>
      <c r="C3701" t="s">
        <v>48</v>
      </c>
      <c r="D3701" t="s">
        <v>59</v>
      </c>
      <c r="E3701" s="2">
        <v>21</v>
      </c>
      <c r="F3701" t="str">
        <f t="shared" si="57"/>
        <v>Average Per Device1-in-2August Monthly System Peak Day100% Cycling21</v>
      </c>
      <c r="G3701">
        <v>1.676674</v>
      </c>
      <c r="H3701">
        <v>1.5249969999999999</v>
      </c>
      <c r="I3701">
        <v>75.470799999999997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10695</v>
      </c>
      <c r="P3701" t="s">
        <v>60</v>
      </c>
      <c r="Q3701" t="s">
        <v>58</v>
      </c>
    </row>
    <row r="3702" spans="1:17" x14ac:dyDescent="0.25">
      <c r="A3702" t="s">
        <v>43</v>
      </c>
      <c r="B3702" t="s">
        <v>36</v>
      </c>
      <c r="C3702" t="s">
        <v>48</v>
      </c>
      <c r="D3702" t="s">
        <v>59</v>
      </c>
      <c r="E3702" s="2">
        <v>21</v>
      </c>
      <c r="F3702" t="str">
        <f t="shared" si="57"/>
        <v>Aggregate1-in-2August Monthly System Peak Day100% Cycling21</v>
      </c>
      <c r="G3702">
        <v>22.14048</v>
      </c>
      <c r="H3702">
        <v>20.13758</v>
      </c>
      <c r="I3702">
        <v>75.470799999999997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10695</v>
      </c>
      <c r="P3702" t="s">
        <v>60</v>
      </c>
      <c r="Q3702" t="s">
        <v>58</v>
      </c>
    </row>
    <row r="3703" spans="1:17" x14ac:dyDescent="0.25">
      <c r="A3703" t="s">
        <v>30</v>
      </c>
      <c r="B3703" t="s">
        <v>36</v>
      </c>
      <c r="C3703" t="s">
        <v>48</v>
      </c>
      <c r="D3703" t="s">
        <v>31</v>
      </c>
      <c r="E3703" s="2">
        <v>21</v>
      </c>
      <c r="F3703" t="str">
        <f t="shared" si="57"/>
        <v>Average Per Ton1-in-2August Monthly System Peak Day50% Cycling21</v>
      </c>
      <c r="G3703">
        <v>0.59451290000000001</v>
      </c>
      <c r="H3703">
        <v>0.56424640000000004</v>
      </c>
      <c r="I3703">
        <v>75.618200000000002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12331</v>
      </c>
      <c r="P3703" t="s">
        <v>60</v>
      </c>
      <c r="Q3703" t="s">
        <v>58</v>
      </c>
    </row>
    <row r="3704" spans="1:17" x14ac:dyDescent="0.25">
      <c r="A3704" t="s">
        <v>28</v>
      </c>
      <c r="B3704" t="s">
        <v>36</v>
      </c>
      <c r="C3704" t="s">
        <v>48</v>
      </c>
      <c r="D3704" t="s">
        <v>31</v>
      </c>
      <c r="E3704" s="2">
        <v>21</v>
      </c>
      <c r="F3704" t="str">
        <f t="shared" si="57"/>
        <v>Average Per Premise1-in-2August Monthly System Peak Day50% Cycling21</v>
      </c>
      <c r="G3704">
        <v>2.4403619999999999</v>
      </c>
      <c r="H3704">
        <v>2.3161239999999998</v>
      </c>
      <c r="I3704">
        <v>75.618200000000002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12331</v>
      </c>
      <c r="P3704" t="s">
        <v>60</v>
      </c>
      <c r="Q3704" t="s">
        <v>58</v>
      </c>
    </row>
    <row r="3705" spans="1:17" x14ac:dyDescent="0.25">
      <c r="A3705" t="s">
        <v>29</v>
      </c>
      <c r="B3705" t="s">
        <v>36</v>
      </c>
      <c r="C3705" t="s">
        <v>48</v>
      </c>
      <c r="D3705" t="s">
        <v>31</v>
      </c>
      <c r="E3705" s="2">
        <v>21</v>
      </c>
      <c r="F3705" t="str">
        <f t="shared" si="57"/>
        <v>Average Per Device1-in-2August Monthly System Peak Day50% Cycling21</v>
      </c>
      <c r="G3705">
        <v>2.0863969999999998</v>
      </c>
      <c r="H3705">
        <v>1.9801789999999999</v>
      </c>
      <c r="I3705">
        <v>75.618200000000002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12331</v>
      </c>
      <c r="P3705" t="s">
        <v>60</v>
      </c>
      <c r="Q3705" t="s">
        <v>58</v>
      </c>
    </row>
    <row r="3706" spans="1:17" x14ac:dyDescent="0.25">
      <c r="A3706" t="s">
        <v>43</v>
      </c>
      <c r="B3706" t="s">
        <v>36</v>
      </c>
      <c r="C3706" t="s">
        <v>48</v>
      </c>
      <c r="D3706" t="s">
        <v>31</v>
      </c>
      <c r="E3706" s="2">
        <v>21</v>
      </c>
      <c r="F3706" t="str">
        <f t="shared" si="57"/>
        <v>Aggregate1-in-2August Monthly System Peak Day50% Cycling21</v>
      </c>
      <c r="G3706">
        <v>30.092099999999999</v>
      </c>
      <c r="H3706">
        <v>28.560120000000001</v>
      </c>
      <c r="I3706">
        <v>75.618200000000002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12331</v>
      </c>
      <c r="P3706" t="s">
        <v>60</v>
      </c>
      <c r="Q3706" t="s">
        <v>58</v>
      </c>
    </row>
    <row r="3707" spans="1:17" x14ac:dyDescent="0.25">
      <c r="A3707" t="s">
        <v>30</v>
      </c>
      <c r="B3707" t="s">
        <v>36</v>
      </c>
      <c r="C3707" t="s">
        <v>48</v>
      </c>
      <c r="D3707" t="s">
        <v>26</v>
      </c>
      <c r="E3707" s="2">
        <v>21</v>
      </c>
      <c r="F3707" t="str">
        <f t="shared" si="57"/>
        <v>Average Per Ton1-in-2August Monthly System Peak DayAll21</v>
      </c>
      <c r="G3707">
        <v>0.53292490000000003</v>
      </c>
      <c r="H3707">
        <v>0.4973071</v>
      </c>
      <c r="I3707">
        <v>75.549700000000001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23026</v>
      </c>
      <c r="P3707" t="s">
        <v>60</v>
      </c>
      <c r="Q3707" t="s">
        <v>58</v>
      </c>
    </row>
    <row r="3708" spans="1:17" x14ac:dyDescent="0.25">
      <c r="A3708" t="s">
        <v>28</v>
      </c>
      <c r="B3708" t="s">
        <v>36</v>
      </c>
      <c r="C3708" t="s">
        <v>48</v>
      </c>
      <c r="D3708" t="s">
        <v>26</v>
      </c>
      <c r="E3708" s="2">
        <v>21</v>
      </c>
      <c r="F3708" t="str">
        <f t="shared" si="57"/>
        <v>Average Per Premise1-in-2August Monthly System Peak DayAll21</v>
      </c>
      <c r="G3708">
        <v>2.2808310000000001</v>
      </c>
      <c r="H3708">
        <v>2.128393</v>
      </c>
      <c r="I3708">
        <v>75.549700000000001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23026</v>
      </c>
      <c r="P3708" t="s">
        <v>60</v>
      </c>
      <c r="Q3708" t="s">
        <v>58</v>
      </c>
    </row>
    <row r="3709" spans="1:17" x14ac:dyDescent="0.25">
      <c r="A3709" t="s">
        <v>29</v>
      </c>
      <c r="B3709" t="s">
        <v>36</v>
      </c>
      <c r="C3709" t="s">
        <v>48</v>
      </c>
      <c r="D3709" t="s">
        <v>26</v>
      </c>
      <c r="E3709" s="2">
        <v>21</v>
      </c>
      <c r="F3709" t="str">
        <f t="shared" si="57"/>
        <v>Average Per Device1-in-2August Monthly System Peak DayAll21</v>
      </c>
      <c r="G3709">
        <v>1.9009130000000001</v>
      </c>
      <c r="H3709">
        <v>1.7738659999999999</v>
      </c>
      <c r="I3709">
        <v>75.549700000000001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23026</v>
      </c>
      <c r="P3709" t="s">
        <v>60</v>
      </c>
      <c r="Q3709" t="s">
        <v>58</v>
      </c>
    </row>
    <row r="3710" spans="1:17" x14ac:dyDescent="0.25">
      <c r="A3710" t="s">
        <v>43</v>
      </c>
      <c r="B3710" t="s">
        <v>36</v>
      </c>
      <c r="C3710" t="s">
        <v>48</v>
      </c>
      <c r="D3710" t="s">
        <v>26</v>
      </c>
      <c r="E3710" s="2">
        <v>21</v>
      </c>
      <c r="F3710" t="str">
        <f t="shared" si="57"/>
        <v>Aggregate1-in-2August Monthly System Peak DayAll21</v>
      </c>
      <c r="G3710">
        <v>52.518410000000003</v>
      </c>
      <c r="H3710">
        <v>49.008369999999999</v>
      </c>
      <c r="I3710">
        <v>75.549700000000001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23026</v>
      </c>
      <c r="P3710" t="s">
        <v>60</v>
      </c>
      <c r="Q3710" t="s">
        <v>58</v>
      </c>
    </row>
    <row r="3711" spans="1:17" x14ac:dyDescent="0.25">
      <c r="A3711" t="s">
        <v>30</v>
      </c>
      <c r="B3711" t="s">
        <v>36</v>
      </c>
      <c r="C3711" t="s">
        <v>37</v>
      </c>
      <c r="D3711" t="s">
        <v>59</v>
      </c>
      <c r="E3711" s="2">
        <v>21</v>
      </c>
      <c r="F3711" t="str">
        <f t="shared" si="57"/>
        <v>Average Per Ton1-in-2August Typical Event Day100% Cycling21</v>
      </c>
      <c r="G3711">
        <v>0.40497470000000002</v>
      </c>
      <c r="H3711">
        <v>0.36833949999999999</v>
      </c>
      <c r="I3711">
        <v>72.342500000000001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10695</v>
      </c>
      <c r="P3711" t="s">
        <v>60</v>
      </c>
      <c r="Q3711" t="s">
        <v>58</v>
      </c>
    </row>
    <row r="3712" spans="1:17" x14ac:dyDescent="0.25">
      <c r="A3712" t="s">
        <v>28</v>
      </c>
      <c r="B3712" t="s">
        <v>36</v>
      </c>
      <c r="C3712" t="s">
        <v>37</v>
      </c>
      <c r="D3712" t="s">
        <v>59</v>
      </c>
      <c r="E3712" s="2">
        <v>21</v>
      </c>
      <c r="F3712" t="str">
        <f t="shared" si="57"/>
        <v>Average Per Premise1-in-2August Typical Event Day100% Cycling21</v>
      </c>
      <c r="G3712">
        <v>1.8149489999999999</v>
      </c>
      <c r="H3712">
        <v>1.6507639999999999</v>
      </c>
      <c r="I3712">
        <v>72.342500000000001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10695</v>
      </c>
      <c r="P3712" t="s">
        <v>60</v>
      </c>
      <c r="Q3712" t="s">
        <v>58</v>
      </c>
    </row>
    <row r="3713" spans="1:17" x14ac:dyDescent="0.25">
      <c r="A3713" t="s">
        <v>29</v>
      </c>
      <c r="B3713" t="s">
        <v>36</v>
      </c>
      <c r="C3713" t="s">
        <v>37</v>
      </c>
      <c r="D3713" t="s">
        <v>59</v>
      </c>
      <c r="E3713" s="2">
        <v>21</v>
      </c>
      <c r="F3713" t="str">
        <f t="shared" si="57"/>
        <v>Average Per Device1-in-2August Typical Event Day100% Cycling21</v>
      </c>
      <c r="G3713">
        <v>1.469965</v>
      </c>
      <c r="H3713">
        <v>1.3369869999999999</v>
      </c>
      <c r="I3713">
        <v>72.342500000000001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10695</v>
      </c>
      <c r="P3713" t="s">
        <v>60</v>
      </c>
      <c r="Q3713" t="s">
        <v>58</v>
      </c>
    </row>
    <row r="3714" spans="1:17" x14ac:dyDescent="0.25">
      <c r="A3714" t="s">
        <v>43</v>
      </c>
      <c r="B3714" t="s">
        <v>36</v>
      </c>
      <c r="C3714" t="s">
        <v>37</v>
      </c>
      <c r="D3714" t="s">
        <v>59</v>
      </c>
      <c r="E3714" s="2">
        <v>21</v>
      </c>
      <c r="F3714" t="str">
        <f t="shared" si="57"/>
        <v>Aggregate1-in-2August Typical Event Day100% Cycling21</v>
      </c>
      <c r="G3714">
        <v>19.410879999999999</v>
      </c>
      <c r="H3714">
        <v>17.654920000000001</v>
      </c>
      <c r="I3714">
        <v>72.342500000000001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10695</v>
      </c>
      <c r="P3714" t="s">
        <v>60</v>
      </c>
      <c r="Q3714" t="s">
        <v>58</v>
      </c>
    </row>
    <row r="3715" spans="1:17" x14ac:dyDescent="0.25">
      <c r="A3715" t="s">
        <v>30</v>
      </c>
      <c r="B3715" t="s">
        <v>36</v>
      </c>
      <c r="C3715" t="s">
        <v>37</v>
      </c>
      <c r="D3715" t="s">
        <v>31</v>
      </c>
      <c r="E3715" s="2">
        <v>21</v>
      </c>
      <c r="F3715" t="str">
        <f t="shared" ref="F3715:F3778" si="58">CONCATENATE(A3715,B3715,C3715,D3715,E3715)</f>
        <v>Average Per Ton1-in-2August Typical Event Day50% Cycling21</v>
      </c>
      <c r="G3715">
        <v>0.52680470000000001</v>
      </c>
      <c r="H3715">
        <v>0.49998520000000002</v>
      </c>
      <c r="I3715">
        <v>72.326599999999999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12331</v>
      </c>
      <c r="P3715" t="s">
        <v>60</v>
      </c>
      <c r="Q3715" t="s">
        <v>58</v>
      </c>
    </row>
    <row r="3716" spans="1:17" x14ac:dyDescent="0.25">
      <c r="A3716" t="s">
        <v>28</v>
      </c>
      <c r="B3716" t="s">
        <v>36</v>
      </c>
      <c r="C3716" t="s">
        <v>37</v>
      </c>
      <c r="D3716" t="s">
        <v>31</v>
      </c>
      <c r="E3716" s="2">
        <v>21</v>
      </c>
      <c r="F3716" t="str">
        <f t="shared" si="58"/>
        <v>Average Per Premise1-in-2August Typical Event Day50% Cycling21</v>
      </c>
      <c r="G3716">
        <v>2.162433</v>
      </c>
      <c r="H3716">
        <v>2.0523440000000002</v>
      </c>
      <c r="I3716">
        <v>72.326599999999999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12331</v>
      </c>
      <c r="P3716" t="s">
        <v>60</v>
      </c>
      <c r="Q3716" t="s">
        <v>58</v>
      </c>
    </row>
    <row r="3717" spans="1:17" x14ac:dyDescent="0.25">
      <c r="A3717" t="s">
        <v>29</v>
      </c>
      <c r="B3717" t="s">
        <v>36</v>
      </c>
      <c r="C3717" t="s">
        <v>37</v>
      </c>
      <c r="D3717" t="s">
        <v>31</v>
      </c>
      <c r="E3717" s="2">
        <v>21</v>
      </c>
      <c r="F3717" t="str">
        <f t="shared" si="58"/>
        <v>Average Per Device1-in-2August Typical Event Day50% Cycling21</v>
      </c>
      <c r="G3717">
        <v>1.8487800000000001</v>
      </c>
      <c r="H3717">
        <v>1.754659</v>
      </c>
      <c r="I3717">
        <v>72.326599999999999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12331</v>
      </c>
      <c r="P3717" t="s">
        <v>60</v>
      </c>
      <c r="Q3717" t="s">
        <v>58</v>
      </c>
    </row>
    <row r="3718" spans="1:17" x14ac:dyDescent="0.25">
      <c r="A3718" t="s">
        <v>43</v>
      </c>
      <c r="B3718" t="s">
        <v>36</v>
      </c>
      <c r="C3718" t="s">
        <v>37</v>
      </c>
      <c r="D3718" t="s">
        <v>31</v>
      </c>
      <c r="E3718" s="2">
        <v>21</v>
      </c>
      <c r="F3718" t="str">
        <f t="shared" si="58"/>
        <v>Aggregate1-in-2August Typical Event Day50% Cycling21</v>
      </c>
      <c r="G3718">
        <v>26.664960000000001</v>
      </c>
      <c r="H3718">
        <v>25.307449999999999</v>
      </c>
      <c r="I3718">
        <v>72.326599999999999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12331</v>
      </c>
      <c r="P3718" t="s">
        <v>60</v>
      </c>
      <c r="Q3718" t="s">
        <v>58</v>
      </c>
    </row>
    <row r="3719" spans="1:17" x14ac:dyDescent="0.25">
      <c r="A3719" t="s">
        <v>30</v>
      </c>
      <c r="B3719" t="s">
        <v>36</v>
      </c>
      <c r="C3719" t="s">
        <v>37</v>
      </c>
      <c r="D3719" t="s">
        <v>26</v>
      </c>
      <c r="E3719" s="2">
        <v>21</v>
      </c>
      <c r="F3719" t="str">
        <f t="shared" si="58"/>
        <v>Average Per Ton1-in-2August Typical Event DayAll21</v>
      </c>
      <c r="G3719">
        <v>0.47021469999999999</v>
      </c>
      <c r="H3719">
        <v>0.4388358</v>
      </c>
      <c r="I3719">
        <v>72.334000000000003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23026</v>
      </c>
      <c r="P3719" t="s">
        <v>60</v>
      </c>
      <c r="Q3719" t="s">
        <v>58</v>
      </c>
    </row>
    <row r="3720" spans="1:17" x14ac:dyDescent="0.25">
      <c r="A3720" t="s">
        <v>28</v>
      </c>
      <c r="B3720" t="s">
        <v>36</v>
      </c>
      <c r="C3720" t="s">
        <v>37</v>
      </c>
      <c r="D3720" t="s">
        <v>26</v>
      </c>
      <c r="E3720" s="2">
        <v>21</v>
      </c>
      <c r="F3720" t="str">
        <f t="shared" si="58"/>
        <v>Average Per Premise1-in-2August Typical Event DayAll21</v>
      </c>
      <c r="G3720">
        <v>2.0124420000000001</v>
      </c>
      <c r="H3720">
        <v>1.878145</v>
      </c>
      <c r="I3720">
        <v>72.334000000000003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23026</v>
      </c>
      <c r="P3720" t="s">
        <v>60</v>
      </c>
      <c r="Q3720" t="s">
        <v>58</v>
      </c>
    </row>
    <row r="3721" spans="1:17" x14ac:dyDescent="0.25">
      <c r="A3721" t="s">
        <v>29</v>
      </c>
      <c r="B3721" t="s">
        <v>36</v>
      </c>
      <c r="C3721" t="s">
        <v>37</v>
      </c>
      <c r="D3721" t="s">
        <v>26</v>
      </c>
      <c r="E3721" s="2">
        <v>21</v>
      </c>
      <c r="F3721" t="str">
        <f t="shared" si="58"/>
        <v>Average Per Device1-in-2August Typical Event DayAll21</v>
      </c>
      <c r="G3721">
        <v>1.6772290000000001</v>
      </c>
      <c r="H3721">
        <v>1.565302</v>
      </c>
      <c r="I3721">
        <v>72.334000000000003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23026</v>
      </c>
      <c r="P3721" t="s">
        <v>60</v>
      </c>
      <c r="Q3721" t="s">
        <v>58</v>
      </c>
    </row>
    <row r="3722" spans="1:17" x14ac:dyDescent="0.25">
      <c r="A3722" t="s">
        <v>43</v>
      </c>
      <c r="B3722" t="s">
        <v>36</v>
      </c>
      <c r="C3722" t="s">
        <v>37</v>
      </c>
      <c r="D3722" t="s">
        <v>26</v>
      </c>
      <c r="E3722" s="2">
        <v>21</v>
      </c>
      <c r="F3722" t="str">
        <f t="shared" si="58"/>
        <v>Aggregate1-in-2August Typical Event DayAll21</v>
      </c>
      <c r="G3722">
        <v>46.338479999999997</v>
      </c>
      <c r="H3722">
        <v>43.246169999999999</v>
      </c>
      <c r="I3722">
        <v>72.334000000000003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23026</v>
      </c>
      <c r="P3722" t="s">
        <v>60</v>
      </c>
      <c r="Q3722" t="s">
        <v>58</v>
      </c>
    </row>
    <row r="3723" spans="1:17" x14ac:dyDescent="0.25">
      <c r="A3723" t="s">
        <v>30</v>
      </c>
      <c r="B3723" t="s">
        <v>36</v>
      </c>
      <c r="C3723" t="s">
        <v>49</v>
      </c>
      <c r="D3723" t="s">
        <v>59</v>
      </c>
      <c r="E3723" s="2">
        <v>21</v>
      </c>
      <c r="F3723" t="str">
        <f t="shared" si="58"/>
        <v>Average Per Ton1-in-2July Monthly System Peak Day100% Cycling21</v>
      </c>
      <c r="G3723">
        <v>0.36777470000000001</v>
      </c>
      <c r="H3723">
        <v>0.33450469999999999</v>
      </c>
      <c r="I3723">
        <v>72.026200000000003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10695</v>
      </c>
      <c r="P3723" t="s">
        <v>60</v>
      </c>
      <c r="Q3723" t="s">
        <v>58</v>
      </c>
    </row>
    <row r="3724" spans="1:17" x14ac:dyDescent="0.25">
      <c r="A3724" t="s">
        <v>28</v>
      </c>
      <c r="B3724" t="s">
        <v>36</v>
      </c>
      <c r="C3724" t="s">
        <v>49</v>
      </c>
      <c r="D3724" t="s">
        <v>59</v>
      </c>
      <c r="E3724" s="2">
        <v>21</v>
      </c>
      <c r="F3724" t="str">
        <f t="shared" si="58"/>
        <v>Average Per Premise1-in-2July Monthly System Peak Day100% Cycling21</v>
      </c>
      <c r="G3724">
        <v>1.6482319999999999</v>
      </c>
      <c r="H3724">
        <v>1.499128</v>
      </c>
      <c r="I3724">
        <v>72.026200000000003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10695</v>
      </c>
      <c r="P3724" t="s">
        <v>60</v>
      </c>
      <c r="Q3724" t="s">
        <v>58</v>
      </c>
    </row>
    <row r="3725" spans="1:17" x14ac:dyDescent="0.25">
      <c r="A3725" t="s">
        <v>29</v>
      </c>
      <c r="B3725" t="s">
        <v>36</v>
      </c>
      <c r="C3725" t="s">
        <v>49</v>
      </c>
      <c r="D3725" t="s">
        <v>59</v>
      </c>
      <c r="E3725" s="2">
        <v>21</v>
      </c>
      <c r="F3725" t="str">
        <f t="shared" si="58"/>
        <v>Average Per Device1-in-2July Monthly System Peak Day100% Cycling21</v>
      </c>
      <c r="G3725">
        <v>1.334937</v>
      </c>
      <c r="H3725">
        <v>1.214175</v>
      </c>
      <c r="I3725">
        <v>72.026200000000003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10695</v>
      </c>
      <c r="P3725" t="s">
        <v>60</v>
      </c>
      <c r="Q3725" t="s">
        <v>58</v>
      </c>
    </row>
    <row r="3726" spans="1:17" x14ac:dyDescent="0.25">
      <c r="A3726" t="s">
        <v>43</v>
      </c>
      <c r="B3726" t="s">
        <v>36</v>
      </c>
      <c r="C3726" t="s">
        <v>49</v>
      </c>
      <c r="D3726" t="s">
        <v>59</v>
      </c>
      <c r="E3726" s="2">
        <v>21</v>
      </c>
      <c r="F3726" t="str">
        <f t="shared" si="58"/>
        <v>Aggregate1-in-2July Monthly System Peak Day100% Cycling21</v>
      </c>
      <c r="G3726">
        <v>17.627839999999999</v>
      </c>
      <c r="H3726">
        <v>16.033180000000002</v>
      </c>
      <c r="I3726">
        <v>72.026200000000003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10695</v>
      </c>
      <c r="P3726" t="s">
        <v>60</v>
      </c>
      <c r="Q3726" t="s">
        <v>58</v>
      </c>
    </row>
    <row r="3727" spans="1:17" x14ac:dyDescent="0.25">
      <c r="A3727" t="s">
        <v>30</v>
      </c>
      <c r="B3727" t="s">
        <v>36</v>
      </c>
      <c r="C3727" t="s">
        <v>49</v>
      </c>
      <c r="D3727" t="s">
        <v>31</v>
      </c>
      <c r="E3727" s="2">
        <v>21</v>
      </c>
      <c r="F3727" t="str">
        <f t="shared" si="58"/>
        <v>Average Per Ton1-in-2July Monthly System Peak Day50% Cycling21</v>
      </c>
      <c r="G3727">
        <v>0.48081380000000001</v>
      </c>
      <c r="H3727">
        <v>0.45633570000000001</v>
      </c>
      <c r="I3727">
        <v>72.144300000000001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12331</v>
      </c>
      <c r="P3727" t="s">
        <v>60</v>
      </c>
      <c r="Q3727" t="s">
        <v>58</v>
      </c>
    </row>
    <row r="3728" spans="1:17" x14ac:dyDescent="0.25">
      <c r="A3728" t="s">
        <v>28</v>
      </c>
      <c r="B3728" t="s">
        <v>36</v>
      </c>
      <c r="C3728" t="s">
        <v>49</v>
      </c>
      <c r="D3728" t="s">
        <v>31</v>
      </c>
      <c r="E3728" s="2">
        <v>21</v>
      </c>
      <c r="F3728" t="str">
        <f t="shared" si="58"/>
        <v>Average Per Premise1-in-2July Monthly System Peak Day50% Cycling21</v>
      </c>
      <c r="G3728">
        <v>1.973649</v>
      </c>
      <c r="H3728">
        <v>1.8731709999999999</v>
      </c>
      <c r="I3728">
        <v>72.144300000000001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12331</v>
      </c>
      <c r="P3728" t="s">
        <v>60</v>
      </c>
      <c r="Q3728" t="s">
        <v>58</v>
      </c>
    </row>
    <row r="3729" spans="1:17" x14ac:dyDescent="0.25">
      <c r="A3729" t="s">
        <v>29</v>
      </c>
      <c r="B3729" t="s">
        <v>36</v>
      </c>
      <c r="C3729" t="s">
        <v>49</v>
      </c>
      <c r="D3729" t="s">
        <v>31</v>
      </c>
      <c r="E3729" s="2">
        <v>21</v>
      </c>
      <c r="F3729" t="str">
        <f t="shared" si="58"/>
        <v>Average Per Device1-in-2July Monthly System Peak Day50% Cycling21</v>
      </c>
      <c r="G3729">
        <v>1.687379</v>
      </c>
      <c r="H3729">
        <v>1.601475</v>
      </c>
      <c r="I3729">
        <v>72.144300000000001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12331</v>
      </c>
      <c r="P3729" t="s">
        <v>60</v>
      </c>
      <c r="Q3729" t="s">
        <v>58</v>
      </c>
    </row>
    <row r="3730" spans="1:17" x14ac:dyDescent="0.25">
      <c r="A3730" t="s">
        <v>43</v>
      </c>
      <c r="B3730" t="s">
        <v>36</v>
      </c>
      <c r="C3730" t="s">
        <v>49</v>
      </c>
      <c r="D3730" t="s">
        <v>31</v>
      </c>
      <c r="E3730" s="2">
        <v>21</v>
      </c>
      <c r="F3730" t="str">
        <f t="shared" si="58"/>
        <v>Aggregate1-in-2July Monthly System Peak Day50% Cycling21</v>
      </c>
      <c r="G3730">
        <v>24.337070000000001</v>
      </c>
      <c r="H3730">
        <v>23.09807</v>
      </c>
      <c r="I3730">
        <v>72.144300000000001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12331</v>
      </c>
      <c r="P3730" t="s">
        <v>60</v>
      </c>
      <c r="Q3730" t="s">
        <v>58</v>
      </c>
    </row>
    <row r="3731" spans="1:17" x14ac:dyDescent="0.25">
      <c r="A3731" t="s">
        <v>30</v>
      </c>
      <c r="B3731" t="s">
        <v>36</v>
      </c>
      <c r="C3731" t="s">
        <v>49</v>
      </c>
      <c r="D3731" t="s">
        <v>26</v>
      </c>
      <c r="E3731" s="2">
        <v>21</v>
      </c>
      <c r="F3731" t="str">
        <f t="shared" si="58"/>
        <v>Average Per Ton1-in-2July Monthly System Peak DayAll21</v>
      </c>
      <c r="G3731">
        <v>0.4283071</v>
      </c>
      <c r="H3731">
        <v>0.39974520000000002</v>
      </c>
      <c r="I3731">
        <v>72.089399999999998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23026</v>
      </c>
      <c r="P3731" t="s">
        <v>60</v>
      </c>
      <c r="Q3731" t="s">
        <v>58</v>
      </c>
    </row>
    <row r="3732" spans="1:17" x14ac:dyDescent="0.25">
      <c r="A3732" t="s">
        <v>28</v>
      </c>
      <c r="B3732" t="s">
        <v>36</v>
      </c>
      <c r="C3732" t="s">
        <v>49</v>
      </c>
      <c r="D3732" t="s">
        <v>26</v>
      </c>
      <c r="E3732" s="2">
        <v>21</v>
      </c>
      <c r="F3732" t="str">
        <f t="shared" si="58"/>
        <v>Average Per Premise1-in-2July Monthly System Peak DayAll21</v>
      </c>
      <c r="G3732">
        <v>1.8330839999999999</v>
      </c>
      <c r="H3732">
        <v>1.710844</v>
      </c>
      <c r="I3732">
        <v>72.089399999999998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23026</v>
      </c>
      <c r="P3732" t="s">
        <v>60</v>
      </c>
      <c r="Q3732" t="s">
        <v>58</v>
      </c>
    </row>
    <row r="3733" spans="1:17" x14ac:dyDescent="0.25">
      <c r="A3733" t="s">
        <v>29</v>
      </c>
      <c r="B3733" t="s">
        <v>36</v>
      </c>
      <c r="C3733" t="s">
        <v>49</v>
      </c>
      <c r="D3733" t="s">
        <v>26</v>
      </c>
      <c r="E3733" s="2">
        <v>21</v>
      </c>
      <c r="F3733" t="str">
        <f t="shared" si="58"/>
        <v>Average Per Device1-in-2July Monthly System Peak DayAll21</v>
      </c>
      <c r="G3733">
        <v>1.527747</v>
      </c>
      <c r="H3733">
        <v>1.4258679999999999</v>
      </c>
      <c r="I3733">
        <v>72.089399999999998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23026</v>
      </c>
      <c r="P3733" t="s">
        <v>60</v>
      </c>
      <c r="Q3733" t="s">
        <v>58</v>
      </c>
    </row>
    <row r="3734" spans="1:17" x14ac:dyDescent="0.25">
      <c r="A3734" t="s">
        <v>43</v>
      </c>
      <c r="B3734" t="s">
        <v>36</v>
      </c>
      <c r="C3734" t="s">
        <v>49</v>
      </c>
      <c r="D3734" t="s">
        <v>26</v>
      </c>
      <c r="E3734" s="2">
        <v>21</v>
      </c>
      <c r="F3734" t="str">
        <f t="shared" si="58"/>
        <v>Aggregate1-in-2July Monthly System Peak DayAll21</v>
      </c>
      <c r="G3734">
        <v>42.208599999999997</v>
      </c>
      <c r="H3734">
        <v>39.393889999999999</v>
      </c>
      <c r="I3734">
        <v>72.089399999999998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23026</v>
      </c>
      <c r="P3734" t="s">
        <v>60</v>
      </c>
      <c r="Q3734" t="s">
        <v>58</v>
      </c>
    </row>
    <row r="3735" spans="1:17" x14ac:dyDescent="0.25">
      <c r="A3735" t="s">
        <v>30</v>
      </c>
      <c r="B3735" t="s">
        <v>36</v>
      </c>
      <c r="C3735" t="s">
        <v>50</v>
      </c>
      <c r="D3735" t="s">
        <v>59</v>
      </c>
      <c r="E3735" s="2">
        <v>21</v>
      </c>
      <c r="F3735" t="str">
        <f t="shared" si="58"/>
        <v>Average Per Ton1-in-2June Monthly System Peak Day100% Cycling21</v>
      </c>
      <c r="G3735">
        <v>0.3147238</v>
      </c>
      <c r="H3735">
        <v>0.28625299999999998</v>
      </c>
      <c r="I3735">
        <v>65.759799999999998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10695</v>
      </c>
      <c r="P3735" t="s">
        <v>60</v>
      </c>
      <c r="Q3735" t="s">
        <v>58</v>
      </c>
    </row>
    <row r="3736" spans="1:17" x14ac:dyDescent="0.25">
      <c r="A3736" t="s">
        <v>28</v>
      </c>
      <c r="B3736" t="s">
        <v>36</v>
      </c>
      <c r="C3736" t="s">
        <v>50</v>
      </c>
      <c r="D3736" t="s">
        <v>59</v>
      </c>
      <c r="E3736" s="2">
        <v>21</v>
      </c>
      <c r="F3736" t="str">
        <f t="shared" si="58"/>
        <v>Average Per Premise1-in-2June Monthly System Peak Day100% Cycling21</v>
      </c>
      <c r="G3736">
        <v>1.4104779999999999</v>
      </c>
      <c r="H3736">
        <v>1.2828820000000001</v>
      </c>
      <c r="I3736">
        <v>65.759799999999998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10695</v>
      </c>
      <c r="P3736" t="s">
        <v>60</v>
      </c>
      <c r="Q3736" t="s">
        <v>58</v>
      </c>
    </row>
    <row r="3737" spans="1:17" x14ac:dyDescent="0.25">
      <c r="A3737" t="s">
        <v>29</v>
      </c>
      <c r="B3737" t="s">
        <v>36</v>
      </c>
      <c r="C3737" t="s">
        <v>50</v>
      </c>
      <c r="D3737" t="s">
        <v>59</v>
      </c>
      <c r="E3737" s="2">
        <v>21</v>
      </c>
      <c r="F3737" t="str">
        <f t="shared" si="58"/>
        <v>Average Per Device1-in-2June Monthly System Peak Day100% Cycling21</v>
      </c>
      <c r="G3737">
        <v>1.1423749999999999</v>
      </c>
      <c r="H3737">
        <v>1.039032</v>
      </c>
      <c r="I3737">
        <v>65.759799999999998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10695</v>
      </c>
      <c r="P3737" t="s">
        <v>60</v>
      </c>
      <c r="Q3737" t="s">
        <v>58</v>
      </c>
    </row>
    <row r="3738" spans="1:17" x14ac:dyDescent="0.25">
      <c r="A3738" t="s">
        <v>43</v>
      </c>
      <c r="B3738" t="s">
        <v>36</v>
      </c>
      <c r="C3738" t="s">
        <v>50</v>
      </c>
      <c r="D3738" t="s">
        <v>59</v>
      </c>
      <c r="E3738" s="2">
        <v>21</v>
      </c>
      <c r="F3738" t="str">
        <f t="shared" si="58"/>
        <v>Aggregate1-in-2June Monthly System Peak Day100% Cycling21</v>
      </c>
      <c r="G3738">
        <v>15.08506</v>
      </c>
      <c r="H3738">
        <v>13.720420000000001</v>
      </c>
      <c r="I3738">
        <v>65.759799999999998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10695</v>
      </c>
      <c r="P3738" t="s">
        <v>60</v>
      </c>
      <c r="Q3738" t="s">
        <v>58</v>
      </c>
    </row>
    <row r="3739" spans="1:17" x14ac:dyDescent="0.25">
      <c r="A3739" t="s">
        <v>30</v>
      </c>
      <c r="B3739" t="s">
        <v>36</v>
      </c>
      <c r="C3739" t="s">
        <v>50</v>
      </c>
      <c r="D3739" t="s">
        <v>31</v>
      </c>
      <c r="E3739" s="2">
        <v>21</v>
      </c>
      <c r="F3739" t="str">
        <f t="shared" si="58"/>
        <v>Average Per Ton1-in-2June Monthly System Peak Day50% Cycling21</v>
      </c>
      <c r="G3739">
        <v>0.41923640000000001</v>
      </c>
      <c r="H3739">
        <v>0.3978932</v>
      </c>
      <c r="I3739">
        <v>65.490700000000004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12331</v>
      </c>
      <c r="P3739" t="s">
        <v>60</v>
      </c>
      <c r="Q3739" t="s">
        <v>58</v>
      </c>
    </row>
    <row r="3740" spans="1:17" x14ac:dyDescent="0.25">
      <c r="A3740" t="s">
        <v>28</v>
      </c>
      <c r="B3740" t="s">
        <v>36</v>
      </c>
      <c r="C3740" t="s">
        <v>50</v>
      </c>
      <c r="D3740" t="s">
        <v>31</v>
      </c>
      <c r="E3740" s="2">
        <v>21</v>
      </c>
      <c r="F3740" t="str">
        <f t="shared" si="58"/>
        <v>Average Per Premise1-in-2June Monthly System Peak Day50% Cycling21</v>
      </c>
      <c r="G3740">
        <v>1.720885</v>
      </c>
      <c r="H3740">
        <v>1.633276</v>
      </c>
      <c r="I3740">
        <v>65.490700000000004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12331</v>
      </c>
      <c r="P3740" t="s">
        <v>60</v>
      </c>
      <c r="Q3740" t="s">
        <v>58</v>
      </c>
    </row>
    <row r="3741" spans="1:17" x14ac:dyDescent="0.25">
      <c r="A3741" t="s">
        <v>29</v>
      </c>
      <c r="B3741" t="s">
        <v>36</v>
      </c>
      <c r="C3741" t="s">
        <v>50</v>
      </c>
      <c r="D3741" t="s">
        <v>31</v>
      </c>
      <c r="E3741" s="2">
        <v>21</v>
      </c>
      <c r="F3741" t="str">
        <f t="shared" si="58"/>
        <v>Average Per Device1-in-2June Monthly System Peak Day50% Cycling21</v>
      </c>
      <c r="G3741">
        <v>1.4712780000000001</v>
      </c>
      <c r="H3741">
        <v>1.3963749999999999</v>
      </c>
      <c r="I3741">
        <v>65.490700000000004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12331</v>
      </c>
      <c r="P3741" t="s">
        <v>60</v>
      </c>
      <c r="Q3741" t="s">
        <v>58</v>
      </c>
    </row>
    <row r="3742" spans="1:17" x14ac:dyDescent="0.25">
      <c r="A3742" t="s">
        <v>43</v>
      </c>
      <c r="B3742" t="s">
        <v>36</v>
      </c>
      <c r="C3742" t="s">
        <v>50</v>
      </c>
      <c r="D3742" t="s">
        <v>31</v>
      </c>
      <c r="E3742" s="2">
        <v>21</v>
      </c>
      <c r="F3742" t="str">
        <f t="shared" si="58"/>
        <v>Aggregate1-in-2June Monthly System Peak Day50% Cycling21</v>
      </c>
      <c r="G3742">
        <v>21.22024</v>
      </c>
      <c r="H3742">
        <v>20.13992</v>
      </c>
      <c r="I3742">
        <v>65.490700000000004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12331</v>
      </c>
      <c r="P3742" t="s">
        <v>60</v>
      </c>
      <c r="Q3742" t="s">
        <v>58</v>
      </c>
    </row>
    <row r="3743" spans="1:17" x14ac:dyDescent="0.25">
      <c r="A3743" t="s">
        <v>30</v>
      </c>
      <c r="B3743" t="s">
        <v>36</v>
      </c>
      <c r="C3743" t="s">
        <v>50</v>
      </c>
      <c r="D3743" t="s">
        <v>26</v>
      </c>
      <c r="E3743" s="2">
        <v>21</v>
      </c>
      <c r="F3743" t="str">
        <f t="shared" si="58"/>
        <v>Average Per Ton1-in-2June Monthly System Peak DayAll21</v>
      </c>
      <c r="G3743">
        <v>0.37069029999999997</v>
      </c>
      <c r="H3743">
        <v>0.34603630000000002</v>
      </c>
      <c r="I3743">
        <v>65.615700000000004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23026</v>
      </c>
      <c r="P3743" t="s">
        <v>60</v>
      </c>
      <c r="Q3743" t="s">
        <v>58</v>
      </c>
    </row>
    <row r="3744" spans="1:17" x14ac:dyDescent="0.25">
      <c r="A3744" t="s">
        <v>28</v>
      </c>
      <c r="B3744" t="s">
        <v>36</v>
      </c>
      <c r="C3744" t="s">
        <v>50</v>
      </c>
      <c r="D3744" t="s">
        <v>26</v>
      </c>
      <c r="E3744" s="2">
        <v>21</v>
      </c>
      <c r="F3744" t="str">
        <f t="shared" si="58"/>
        <v>Average Per Premise1-in-2June Monthly System Peak DayAll21</v>
      </c>
      <c r="G3744">
        <v>1.5864940000000001</v>
      </c>
      <c r="H3744">
        <v>1.480979</v>
      </c>
      <c r="I3744">
        <v>65.615700000000004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23026</v>
      </c>
      <c r="P3744" t="s">
        <v>60</v>
      </c>
      <c r="Q3744" t="s">
        <v>58</v>
      </c>
    </row>
    <row r="3745" spans="1:17" x14ac:dyDescent="0.25">
      <c r="A3745" t="s">
        <v>29</v>
      </c>
      <c r="B3745" t="s">
        <v>36</v>
      </c>
      <c r="C3745" t="s">
        <v>50</v>
      </c>
      <c r="D3745" t="s">
        <v>26</v>
      </c>
      <c r="E3745" s="2">
        <v>21</v>
      </c>
      <c r="F3745" t="str">
        <f t="shared" si="58"/>
        <v>Average Per Device1-in-2June Monthly System Peak DayAll21</v>
      </c>
      <c r="G3745">
        <v>1.3222309999999999</v>
      </c>
      <c r="H3745">
        <v>1.2342919999999999</v>
      </c>
      <c r="I3745">
        <v>65.615700000000004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23026</v>
      </c>
      <c r="P3745" t="s">
        <v>60</v>
      </c>
      <c r="Q3745" t="s">
        <v>58</v>
      </c>
    </row>
    <row r="3746" spans="1:17" x14ac:dyDescent="0.25">
      <c r="A3746" t="s">
        <v>43</v>
      </c>
      <c r="B3746" t="s">
        <v>36</v>
      </c>
      <c r="C3746" t="s">
        <v>50</v>
      </c>
      <c r="D3746" t="s">
        <v>26</v>
      </c>
      <c r="E3746" s="2">
        <v>21</v>
      </c>
      <c r="F3746" t="str">
        <f t="shared" si="58"/>
        <v>Aggregate1-in-2June Monthly System Peak DayAll21</v>
      </c>
      <c r="G3746">
        <v>36.5306</v>
      </c>
      <c r="H3746">
        <v>34.101010000000002</v>
      </c>
      <c r="I3746">
        <v>65.615700000000004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23026</v>
      </c>
      <c r="P3746" t="s">
        <v>60</v>
      </c>
      <c r="Q3746" t="s">
        <v>58</v>
      </c>
    </row>
    <row r="3747" spans="1:17" x14ac:dyDescent="0.25">
      <c r="A3747" t="s">
        <v>30</v>
      </c>
      <c r="B3747" t="s">
        <v>36</v>
      </c>
      <c r="C3747" t="s">
        <v>51</v>
      </c>
      <c r="D3747" t="s">
        <v>59</v>
      </c>
      <c r="E3747" s="2">
        <v>21</v>
      </c>
      <c r="F3747" t="str">
        <f t="shared" si="58"/>
        <v>Average Per Ton1-in-2May Monthly System Peak Day100% Cycling21</v>
      </c>
      <c r="G3747">
        <v>0.2386202</v>
      </c>
      <c r="H3747">
        <v>0.2170339</v>
      </c>
      <c r="I3747">
        <v>60.973799999999997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10695</v>
      </c>
      <c r="P3747" t="s">
        <v>60</v>
      </c>
      <c r="Q3747" t="s">
        <v>58</v>
      </c>
    </row>
    <row r="3748" spans="1:17" x14ac:dyDescent="0.25">
      <c r="A3748" t="s">
        <v>28</v>
      </c>
      <c r="B3748" t="s">
        <v>36</v>
      </c>
      <c r="C3748" t="s">
        <v>51</v>
      </c>
      <c r="D3748" t="s">
        <v>59</v>
      </c>
      <c r="E3748" s="2">
        <v>21</v>
      </c>
      <c r="F3748" t="str">
        <f t="shared" si="58"/>
        <v>Average Per Premise1-in-2May Monthly System Peak Day100% Cycling21</v>
      </c>
      <c r="G3748">
        <v>1.0694090000000001</v>
      </c>
      <c r="H3748">
        <v>0.97266710000000001</v>
      </c>
      <c r="I3748">
        <v>60.973799999999997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10695</v>
      </c>
      <c r="P3748" t="s">
        <v>60</v>
      </c>
      <c r="Q3748" t="s">
        <v>58</v>
      </c>
    </row>
    <row r="3749" spans="1:17" x14ac:dyDescent="0.25">
      <c r="A3749" t="s">
        <v>29</v>
      </c>
      <c r="B3749" t="s">
        <v>36</v>
      </c>
      <c r="C3749" t="s">
        <v>51</v>
      </c>
      <c r="D3749" t="s">
        <v>59</v>
      </c>
      <c r="E3749" s="2">
        <v>21</v>
      </c>
      <c r="F3749" t="str">
        <f t="shared" si="58"/>
        <v>Average Per Device1-in-2May Monthly System Peak Day100% Cycling21</v>
      </c>
      <c r="G3749">
        <v>0.86613629999999997</v>
      </c>
      <c r="H3749">
        <v>0.78778300000000001</v>
      </c>
      <c r="I3749">
        <v>60.973799999999997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10695</v>
      </c>
      <c r="P3749" t="s">
        <v>60</v>
      </c>
      <c r="Q3749" t="s">
        <v>58</v>
      </c>
    </row>
    <row r="3750" spans="1:17" x14ac:dyDescent="0.25">
      <c r="A3750" t="s">
        <v>43</v>
      </c>
      <c r="B3750" t="s">
        <v>36</v>
      </c>
      <c r="C3750" t="s">
        <v>51</v>
      </c>
      <c r="D3750" t="s">
        <v>59</v>
      </c>
      <c r="E3750" s="2">
        <v>21</v>
      </c>
      <c r="F3750" t="str">
        <f t="shared" si="58"/>
        <v>Aggregate1-in-2May Monthly System Peak Day100% Cycling21</v>
      </c>
      <c r="G3750">
        <v>11.437329999999999</v>
      </c>
      <c r="H3750">
        <v>10.402670000000001</v>
      </c>
      <c r="I3750">
        <v>60.973799999999997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10695</v>
      </c>
      <c r="P3750" t="s">
        <v>60</v>
      </c>
      <c r="Q3750" t="s">
        <v>58</v>
      </c>
    </row>
    <row r="3751" spans="1:17" x14ac:dyDescent="0.25">
      <c r="A3751" t="s">
        <v>30</v>
      </c>
      <c r="B3751" t="s">
        <v>36</v>
      </c>
      <c r="C3751" t="s">
        <v>51</v>
      </c>
      <c r="D3751" t="s">
        <v>31</v>
      </c>
      <c r="E3751" s="2">
        <v>21</v>
      </c>
      <c r="F3751" t="str">
        <f t="shared" si="58"/>
        <v>Average Per Ton1-in-2May Monthly System Peak Day50% Cycling21</v>
      </c>
      <c r="G3751">
        <v>0.33191920000000003</v>
      </c>
      <c r="H3751">
        <v>0.3150213</v>
      </c>
      <c r="I3751">
        <v>60.855699999999999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12331</v>
      </c>
      <c r="P3751" t="s">
        <v>60</v>
      </c>
      <c r="Q3751" t="s">
        <v>58</v>
      </c>
    </row>
    <row r="3752" spans="1:17" x14ac:dyDescent="0.25">
      <c r="A3752" t="s">
        <v>28</v>
      </c>
      <c r="B3752" t="s">
        <v>36</v>
      </c>
      <c r="C3752" t="s">
        <v>51</v>
      </c>
      <c r="D3752" t="s">
        <v>31</v>
      </c>
      <c r="E3752" s="2">
        <v>21</v>
      </c>
      <c r="F3752" t="str">
        <f t="shared" si="58"/>
        <v>Average Per Premise1-in-2May Monthly System Peak Day50% Cycling21</v>
      </c>
      <c r="G3752">
        <v>1.362465</v>
      </c>
      <c r="H3752">
        <v>1.293102</v>
      </c>
      <c r="I3752">
        <v>60.855699999999999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12331</v>
      </c>
      <c r="P3752" t="s">
        <v>60</v>
      </c>
      <c r="Q3752" t="s">
        <v>58</v>
      </c>
    </row>
    <row r="3753" spans="1:17" x14ac:dyDescent="0.25">
      <c r="A3753" t="s">
        <v>29</v>
      </c>
      <c r="B3753" t="s">
        <v>36</v>
      </c>
      <c r="C3753" t="s">
        <v>51</v>
      </c>
      <c r="D3753" t="s">
        <v>31</v>
      </c>
      <c r="E3753" s="2">
        <v>21</v>
      </c>
      <c r="F3753" t="str">
        <f t="shared" si="58"/>
        <v>Average Per Device1-in-2May Monthly System Peak Day50% Cycling21</v>
      </c>
      <c r="G3753">
        <v>1.1648449999999999</v>
      </c>
      <c r="H3753">
        <v>1.1055429999999999</v>
      </c>
      <c r="I3753">
        <v>60.855699999999999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12331</v>
      </c>
      <c r="P3753" t="s">
        <v>60</v>
      </c>
      <c r="Q3753" t="s">
        <v>58</v>
      </c>
    </row>
    <row r="3754" spans="1:17" x14ac:dyDescent="0.25">
      <c r="A3754" t="s">
        <v>43</v>
      </c>
      <c r="B3754" t="s">
        <v>36</v>
      </c>
      <c r="C3754" t="s">
        <v>51</v>
      </c>
      <c r="D3754" t="s">
        <v>31</v>
      </c>
      <c r="E3754" s="2">
        <v>21</v>
      </c>
      <c r="F3754" t="str">
        <f t="shared" si="58"/>
        <v>Aggregate1-in-2May Monthly System Peak Day50% Cycling21</v>
      </c>
      <c r="G3754">
        <v>16.800560000000001</v>
      </c>
      <c r="H3754">
        <v>15.94524</v>
      </c>
      <c r="I3754">
        <v>60.855699999999999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12331</v>
      </c>
      <c r="P3754" t="s">
        <v>60</v>
      </c>
      <c r="Q3754" t="s">
        <v>58</v>
      </c>
    </row>
    <row r="3755" spans="1:17" x14ac:dyDescent="0.25">
      <c r="A3755" t="s">
        <v>30</v>
      </c>
      <c r="B3755" t="s">
        <v>36</v>
      </c>
      <c r="C3755" t="s">
        <v>51</v>
      </c>
      <c r="D3755" t="s">
        <v>26</v>
      </c>
      <c r="E3755" s="2">
        <v>21</v>
      </c>
      <c r="F3755" t="str">
        <f t="shared" si="58"/>
        <v>Average Per Ton1-in-2May Monthly System Peak DayAll21</v>
      </c>
      <c r="G3755">
        <v>0.2885818</v>
      </c>
      <c r="H3755">
        <v>0.26950619999999997</v>
      </c>
      <c r="I3755">
        <v>60.910499999999999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23026</v>
      </c>
      <c r="P3755" t="s">
        <v>60</v>
      </c>
      <c r="Q3755" t="s">
        <v>58</v>
      </c>
    </row>
    <row r="3756" spans="1:17" x14ac:dyDescent="0.25">
      <c r="A3756" t="s">
        <v>28</v>
      </c>
      <c r="B3756" t="s">
        <v>36</v>
      </c>
      <c r="C3756" t="s">
        <v>51</v>
      </c>
      <c r="D3756" t="s">
        <v>26</v>
      </c>
      <c r="E3756" s="2">
        <v>21</v>
      </c>
      <c r="F3756" t="str">
        <f t="shared" si="58"/>
        <v>Average Per Premise1-in-2May Monthly System Peak DayAll21</v>
      </c>
      <c r="G3756">
        <v>1.2350829999999999</v>
      </c>
      <c r="H3756">
        <v>1.1534420000000001</v>
      </c>
      <c r="I3756">
        <v>60.910499999999999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23026</v>
      </c>
      <c r="P3756" t="s">
        <v>60</v>
      </c>
      <c r="Q3756" t="s">
        <v>58</v>
      </c>
    </row>
    <row r="3757" spans="1:17" x14ac:dyDescent="0.25">
      <c r="A3757" t="s">
        <v>29</v>
      </c>
      <c r="B3757" t="s">
        <v>36</v>
      </c>
      <c r="C3757" t="s">
        <v>51</v>
      </c>
      <c r="D3757" t="s">
        <v>26</v>
      </c>
      <c r="E3757" s="2">
        <v>21</v>
      </c>
      <c r="F3757" t="str">
        <f t="shared" si="58"/>
        <v>Average Per Device1-in-2May Monthly System Peak DayAll21</v>
      </c>
      <c r="G3757">
        <v>1.029355</v>
      </c>
      <c r="H3757">
        <v>0.96131310000000003</v>
      </c>
      <c r="I3757">
        <v>60.910499999999999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23026</v>
      </c>
      <c r="P3757" t="s">
        <v>60</v>
      </c>
      <c r="Q3757" t="s">
        <v>58</v>
      </c>
    </row>
    <row r="3758" spans="1:17" x14ac:dyDescent="0.25">
      <c r="A3758" t="s">
        <v>43</v>
      </c>
      <c r="B3758" t="s">
        <v>36</v>
      </c>
      <c r="C3758" t="s">
        <v>51</v>
      </c>
      <c r="D3758" t="s">
        <v>26</v>
      </c>
      <c r="E3758" s="2">
        <v>21</v>
      </c>
      <c r="F3758" t="str">
        <f t="shared" si="58"/>
        <v>Aggregate1-in-2May Monthly System Peak DayAll21</v>
      </c>
      <c r="G3758">
        <v>28.439019999999999</v>
      </c>
      <c r="H3758">
        <v>26.559159999999999</v>
      </c>
      <c r="I3758">
        <v>60.910499999999999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23026</v>
      </c>
      <c r="P3758" t="s">
        <v>60</v>
      </c>
      <c r="Q3758" t="s">
        <v>58</v>
      </c>
    </row>
    <row r="3759" spans="1:17" x14ac:dyDescent="0.25">
      <c r="A3759" t="s">
        <v>30</v>
      </c>
      <c r="B3759" t="s">
        <v>36</v>
      </c>
      <c r="C3759" t="s">
        <v>52</v>
      </c>
      <c r="D3759" t="s">
        <v>59</v>
      </c>
      <c r="E3759" s="2">
        <v>21</v>
      </c>
      <c r="F3759" t="str">
        <f t="shared" si="58"/>
        <v>Average Per Ton1-in-2October Monthly System Peak Day100% Cycling21</v>
      </c>
      <c r="G3759">
        <v>0.2970971</v>
      </c>
      <c r="H3759">
        <v>0.27022079999999998</v>
      </c>
      <c r="I3759">
        <v>68.259799999999998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10695</v>
      </c>
      <c r="P3759" t="s">
        <v>60</v>
      </c>
      <c r="Q3759" t="s">
        <v>58</v>
      </c>
    </row>
    <row r="3760" spans="1:17" x14ac:dyDescent="0.25">
      <c r="A3760" t="s">
        <v>28</v>
      </c>
      <c r="B3760" t="s">
        <v>36</v>
      </c>
      <c r="C3760" t="s">
        <v>52</v>
      </c>
      <c r="D3760" t="s">
        <v>59</v>
      </c>
      <c r="E3760" s="2">
        <v>21</v>
      </c>
      <c r="F3760" t="str">
        <f t="shared" si="58"/>
        <v>Average Per Premise1-in-2October Monthly System Peak Day100% Cycling21</v>
      </c>
      <c r="G3760">
        <v>1.3314809999999999</v>
      </c>
      <c r="H3760">
        <v>1.211031</v>
      </c>
      <c r="I3760">
        <v>68.259799999999998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10695</v>
      </c>
      <c r="P3760" t="s">
        <v>60</v>
      </c>
      <c r="Q3760" t="s">
        <v>58</v>
      </c>
    </row>
    <row r="3761" spans="1:17" x14ac:dyDescent="0.25">
      <c r="A3761" t="s">
        <v>29</v>
      </c>
      <c r="B3761" t="s">
        <v>36</v>
      </c>
      <c r="C3761" t="s">
        <v>52</v>
      </c>
      <c r="D3761" t="s">
        <v>59</v>
      </c>
      <c r="E3761" s="2">
        <v>21</v>
      </c>
      <c r="F3761" t="str">
        <f t="shared" si="58"/>
        <v>Average Per Device1-in-2October Monthly System Peak Day100% Cycling21</v>
      </c>
      <c r="G3761">
        <v>1.0783940000000001</v>
      </c>
      <c r="H3761">
        <v>0.98083889999999996</v>
      </c>
      <c r="I3761">
        <v>68.259799999999998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10695</v>
      </c>
      <c r="P3761" t="s">
        <v>60</v>
      </c>
      <c r="Q3761" t="s">
        <v>58</v>
      </c>
    </row>
    <row r="3762" spans="1:17" x14ac:dyDescent="0.25">
      <c r="A3762" t="s">
        <v>43</v>
      </c>
      <c r="B3762" t="s">
        <v>36</v>
      </c>
      <c r="C3762" t="s">
        <v>52</v>
      </c>
      <c r="D3762" t="s">
        <v>59</v>
      </c>
      <c r="E3762" s="2">
        <v>21</v>
      </c>
      <c r="F3762" t="str">
        <f t="shared" si="58"/>
        <v>Aggregate1-in-2October Monthly System Peak Day100% Cycling21</v>
      </c>
      <c r="G3762">
        <v>14.24019</v>
      </c>
      <c r="H3762">
        <v>12.951980000000001</v>
      </c>
      <c r="I3762">
        <v>68.259799999999998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10695</v>
      </c>
      <c r="P3762" t="s">
        <v>60</v>
      </c>
      <c r="Q3762" t="s">
        <v>58</v>
      </c>
    </row>
    <row r="3763" spans="1:17" x14ac:dyDescent="0.25">
      <c r="A3763" t="s">
        <v>30</v>
      </c>
      <c r="B3763" t="s">
        <v>36</v>
      </c>
      <c r="C3763" t="s">
        <v>52</v>
      </c>
      <c r="D3763" t="s">
        <v>31</v>
      </c>
      <c r="E3763" s="2">
        <v>21</v>
      </c>
      <c r="F3763" t="str">
        <f t="shared" si="58"/>
        <v>Average Per Ton1-in-2October Monthly System Peak Day50% Cycling21</v>
      </c>
      <c r="G3763">
        <v>0.39495130000000001</v>
      </c>
      <c r="H3763">
        <v>0.37484440000000002</v>
      </c>
      <c r="I3763">
        <v>67.990700000000004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12331</v>
      </c>
      <c r="P3763" t="s">
        <v>60</v>
      </c>
      <c r="Q3763" t="s">
        <v>58</v>
      </c>
    </row>
    <row r="3764" spans="1:17" x14ac:dyDescent="0.25">
      <c r="A3764" t="s">
        <v>28</v>
      </c>
      <c r="B3764" t="s">
        <v>36</v>
      </c>
      <c r="C3764" t="s">
        <v>52</v>
      </c>
      <c r="D3764" t="s">
        <v>31</v>
      </c>
      <c r="E3764" s="2">
        <v>21</v>
      </c>
      <c r="F3764" t="str">
        <f t="shared" si="58"/>
        <v>Average Per Premise1-in-2October Monthly System Peak Day50% Cycling21</v>
      </c>
      <c r="G3764">
        <v>1.6212</v>
      </c>
      <c r="H3764">
        <v>1.5386649999999999</v>
      </c>
      <c r="I3764">
        <v>67.990700000000004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12331</v>
      </c>
      <c r="P3764" t="s">
        <v>60</v>
      </c>
      <c r="Q3764" t="s">
        <v>58</v>
      </c>
    </row>
    <row r="3765" spans="1:17" x14ac:dyDescent="0.25">
      <c r="A3765" t="s">
        <v>29</v>
      </c>
      <c r="B3765" t="s">
        <v>36</v>
      </c>
      <c r="C3765" t="s">
        <v>52</v>
      </c>
      <c r="D3765" t="s">
        <v>31</v>
      </c>
      <c r="E3765" s="2">
        <v>21</v>
      </c>
      <c r="F3765" t="str">
        <f t="shared" si="58"/>
        <v>Average Per Device1-in-2October Monthly System Peak Day50% Cycling21</v>
      </c>
      <c r="G3765">
        <v>1.3860509999999999</v>
      </c>
      <c r="H3765">
        <v>1.3154870000000001</v>
      </c>
      <c r="I3765">
        <v>67.990700000000004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12331</v>
      </c>
      <c r="P3765" t="s">
        <v>60</v>
      </c>
      <c r="Q3765" t="s">
        <v>58</v>
      </c>
    </row>
    <row r="3766" spans="1:17" x14ac:dyDescent="0.25">
      <c r="A3766" t="s">
        <v>43</v>
      </c>
      <c r="B3766" t="s">
        <v>36</v>
      </c>
      <c r="C3766" t="s">
        <v>52</v>
      </c>
      <c r="D3766" t="s">
        <v>31</v>
      </c>
      <c r="E3766" s="2">
        <v>21</v>
      </c>
      <c r="F3766" t="str">
        <f t="shared" si="58"/>
        <v>Aggregate1-in-2October Monthly System Peak Day50% Cycling21</v>
      </c>
      <c r="G3766">
        <v>19.991009999999999</v>
      </c>
      <c r="H3766">
        <v>18.973279999999999</v>
      </c>
      <c r="I3766">
        <v>67.990700000000004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12331</v>
      </c>
      <c r="P3766" t="s">
        <v>60</v>
      </c>
      <c r="Q3766" t="s">
        <v>58</v>
      </c>
    </row>
    <row r="3767" spans="1:17" x14ac:dyDescent="0.25">
      <c r="A3767" t="s">
        <v>30</v>
      </c>
      <c r="B3767" t="s">
        <v>36</v>
      </c>
      <c r="C3767" t="s">
        <v>52</v>
      </c>
      <c r="D3767" t="s">
        <v>26</v>
      </c>
      <c r="E3767" s="2">
        <v>21</v>
      </c>
      <c r="F3767" t="str">
        <f t="shared" si="58"/>
        <v>Average Per Ton1-in-2October Monthly System Peak DayAll21</v>
      </c>
      <c r="G3767">
        <v>0.34949799999999998</v>
      </c>
      <c r="H3767">
        <v>0.3262467</v>
      </c>
      <c r="I3767">
        <v>68.115700000000004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23026</v>
      </c>
      <c r="P3767" t="s">
        <v>60</v>
      </c>
      <c r="Q3767" t="s">
        <v>58</v>
      </c>
    </row>
    <row r="3768" spans="1:17" x14ac:dyDescent="0.25">
      <c r="A3768" t="s">
        <v>28</v>
      </c>
      <c r="B3768" t="s">
        <v>36</v>
      </c>
      <c r="C3768" t="s">
        <v>52</v>
      </c>
      <c r="D3768" t="s">
        <v>26</v>
      </c>
      <c r="E3768" s="2">
        <v>21</v>
      </c>
      <c r="F3768" t="str">
        <f t="shared" si="58"/>
        <v>Average Per Premise1-in-2October Monthly System Peak DayAll21</v>
      </c>
      <c r="G3768">
        <v>1.4957940000000001</v>
      </c>
      <c r="H3768">
        <v>1.396282</v>
      </c>
      <c r="I3768">
        <v>68.115700000000004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23026</v>
      </c>
      <c r="P3768" t="s">
        <v>60</v>
      </c>
      <c r="Q3768" t="s">
        <v>58</v>
      </c>
    </row>
    <row r="3769" spans="1:17" x14ac:dyDescent="0.25">
      <c r="A3769" t="s">
        <v>29</v>
      </c>
      <c r="B3769" t="s">
        <v>36</v>
      </c>
      <c r="C3769" t="s">
        <v>52</v>
      </c>
      <c r="D3769" t="s">
        <v>26</v>
      </c>
      <c r="E3769" s="2">
        <v>21</v>
      </c>
      <c r="F3769" t="str">
        <f t="shared" si="58"/>
        <v>Average Per Device1-in-2October Monthly System Peak DayAll21</v>
      </c>
      <c r="G3769">
        <v>1.2466390000000001</v>
      </c>
      <c r="H3769">
        <v>1.1637029999999999</v>
      </c>
      <c r="I3769">
        <v>68.115700000000004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23026</v>
      </c>
      <c r="P3769" t="s">
        <v>60</v>
      </c>
      <c r="Q3769" t="s">
        <v>58</v>
      </c>
    </row>
    <row r="3770" spans="1:17" x14ac:dyDescent="0.25">
      <c r="A3770" t="s">
        <v>43</v>
      </c>
      <c r="B3770" t="s">
        <v>36</v>
      </c>
      <c r="C3770" t="s">
        <v>52</v>
      </c>
      <c r="D3770" t="s">
        <v>26</v>
      </c>
      <c r="E3770" s="2">
        <v>21</v>
      </c>
      <c r="F3770" t="str">
        <f t="shared" si="58"/>
        <v>Aggregate1-in-2October Monthly System Peak DayAll21</v>
      </c>
      <c r="G3770">
        <v>34.442149999999998</v>
      </c>
      <c r="H3770">
        <v>32.150799999999997</v>
      </c>
      <c r="I3770">
        <v>68.115700000000004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23026</v>
      </c>
      <c r="P3770" t="s">
        <v>60</v>
      </c>
      <c r="Q3770" t="s">
        <v>58</v>
      </c>
    </row>
    <row r="3771" spans="1:17" x14ac:dyDescent="0.25">
      <c r="A3771" t="s">
        <v>30</v>
      </c>
      <c r="B3771" t="s">
        <v>36</v>
      </c>
      <c r="C3771" t="s">
        <v>53</v>
      </c>
      <c r="D3771" t="s">
        <v>59</v>
      </c>
      <c r="E3771" s="2">
        <v>21</v>
      </c>
      <c r="F3771" t="str">
        <f t="shared" si="58"/>
        <v>Average Per Ton1-in-2September Monthly System Peak Day100% Cycling21</v>
      </c>
      <c r="G3771">
        <v>0.47547729999999999</v>
      </c>
      <c r="H3771">
        <v>0.43246430000000002</v>
      </c>
      <c r="I3771">
        <v>76.113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10695</v>
      </c>
      <c r="P3771" t="s">
        <v>60</v>
      </c>
      <c r="Q3771" t="s">
        <v>58</v>
      </c>
    </row>
    <row r="3772" spans="1:17" x14ac:dyDescent="0.25">
      <c r="A3772" t="s">
        <v>28</v>
      </c>
      <c r="B3772" t="s">
        <v>36</v>
      </c>
      <c r="C3772" t="s">
        <v>53</v>
      </c>
      <c r="D3772" t="s">
        <v>59</v>
      </c>
      <c r="E3772" s="2">
        <v>21</v>
      </c>
      <c r="F3772" t="str">
        <f t="shared" si="58"/>
        <v>Average Per Premise1-in-2September Monthly System Peak Day100% Cycling21</v>
      </c>
      <c r="G3772">
        <v>2.1309170000000002</v>
      </c>
      <c r="H3772">
        <v>1.938148</v>
      </c>
      <c r="I3772">
        <v>76.113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10695</v>
      </c>
      <c r="P3772" t="s">
        <v>60</v>
      </c>
      <c r="Q3772" t="s">
        <v>58</v>
      </c>
    </row>
    <row r="3773" spans="1:17" x14ac:dyDescent="0.25">
      <c r="A3773" t="s">
        <v>29</v>
      </c>
      <c r="B3773" t="s">
        <v>36</v>
      </c>
      <c r="C3773" t="s">
        <v>53</v>
      </c>
      <c r="D3773" t="s">
        <v>59</v>
      </c>
      <c r="E3773" s="2">
        <v>21</v>
      </c>
      <c r="F3773" t="str">
        <f t="shared" si="58"/>
        <v>Average Per Device1-in-2September Monthly System Peak Day100% Cycling21</v>
      </c>
      <c r="G3773">
        <v>1.725873</v>
      </c>
      <c r="H3773">
        <v>1.5697449999999999</v>
      </c>
      <c r="I3773">
        <v>76.113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10695</v>
      </c>
      <c r="P3773" t="s">
        <v>60</v>
      </c>
      <c r="Q3773" t="s">
        <v>58</v>
      </c>
    </row>
    <row r="3774" spans="1:17" x14ac:dyDescent="0.25">
      <c r="A3774" t="s">
        <v>43</v>
      </c>
      <c r="B3774" t="s">
        <v>36</v>
      </c>
      <c r="C3774" t="s">
        <v>53</v>
      </c>
      <c r="D3774" t="s">
        <v>59</v>
      </c>
      <c r="E3774" s="2">
        <v>21</v>
      </c>
      <c r="F3774" t="str">
        <f t="shared" si="58"/>
        <v>Aggregate1-in-2September Monthly System Peak Day100% Cycling21</v>
      </c>
      <c r="G3774">
        <v>22.790150000000001</v>
      </c>
      <c r="H3774">
        <v>20.728490000000001</v>
      </c>
      <c r="I3774">
        <v>76.113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10695</v>
      </c>
      <c r="P3774" t="s">
        <v>60</v>
      </c>
      <c r="Q3774" t="s">
        <v>58</v>
      </c>
    </row>
    <row r="3775" spans="1:17" x14ac:dyDescent="0.25">
      <c r="A3775" t="s">
        <v>30</v>
      </c>
      <c r="B3775" t="s">
        <v>36</v>
      </c>
      <c r="C3775" t="s">
        <v>53</v>
      </c>
      <c r="D3775" t="s">
        <v>31</v>
      </c>
      <c r="E3775" s="2">
        <v>21</v>
      </c>
      <c r="F3775" t="str">
        <f t="shared" si="58"/>
        <v>Average Per Ton1-in-2September Monthly System Peak Day50% Cycling21</v>
      </c>
      <c r="G3775">
        <v>0.61265590000000003</v>
      </c>
      <c r="H3775">
        <v>0.58146580000000003</v>
      </c>
      <c r="I3775">
        <v>76.053399999999996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12331</v>
      </c>
      <c r="P3775" t="s">
        <v>60</v>
      </c>
      <c r="Q3775" t="s">
        <v>58</v>
      </c>
    </row>
    <row r="3776" spans="1:17" x14ac:dyDescent="0.25">
      <c r="A3776" t="s">
        <v>28</v>
      </c>
      <c r="B3776" t="s">
        <v>36</v>
      </c>
      <c r="C3776" t="s">
        <v>53</v>
      </c>
      <c r="D3776" t="s">
        <v>31</v>
      </c>
      <c r="E3776" s="2">
        <v>21</v>
      </c>
      <c r="F3776" t="str">
        <f t="shared" si="58"/>
        <v>Average Per Premise1-in-2September Monthly System Peak Day50% Cycling21</v>
      </c>
      <c r="G3776">
        <v>2.5148359999999998</v>
      </c>
      <c r="H3776">
        <v>2.386806</v>
      </c>
      <c r="I3776">
        <v>76.053399999999996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12331</v>
      </c>
      <c r="P3776" t="s">
        <v>60</v>
      </c>
      <c r="Q3776" t="s">
        <v>58</v>
      </c>
    </row>
    <row r="3777" spans="1:17" x14ac:dyDescent="0.25">
      <c r="A3777" t="s">
        <v>29</v>
      </c>
      <c r="B3777" t="s">
        <v>36</v>
      </c>
      <c r="C3777" t="s">
        <v>53</v>
      </c>
      <c r="D3777" t="s">
        <v>31</v>
      </c>
      <c r="E3777" s="2">
        <v>21</v>
      </c>
      <c r="F3777" t="str">
        <f t="shared" si="58"/>
        <v>Average Per Device1-in-2September Monthly System Peak Day50% Cycling21</v>
      </c>
      <c r="G3777">
        <v>2.1500689999999998</v>
      </c>
      <c r="H3777">
        <v>2.0406089999999999</v>
      </c>
      <c r="I3777">
        <v>76.053399999999996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12331</v>
      </c>
      <c r="P3777" t="s">
        <v>60</v>
      </c>
      <c r="Q3777" t="s">
        <v>58</v>
      </c>
    </row>
    <row r="3778" spans="1:17" x14ac:dyDescent="0.25">
      <c r="A3778" t="s">
        <v>43</v>
      </c>
      <c r="B3778" t="s">
        <v>36</v>
      </c>
      <c r="C3778" t="s">
        <v>53</v>
      </c>
      <c r="D3778" t="s">
        <v>31</v>
      </c>
      <c r="E3778" s="2">
        <v>21</v>
      </c>
      <c r="F3778" t="str">
        <f t="shared" si="58"/>
        <v>Aggregate1-in-2September Monthly System Peak Day50% Cycling21</v>
      </c>
      <c r="G3778">
        <v>31.010439999999999</v>
      </c>
      <c r="H3778">
        <v>29.431709999999999</v>
      </c>
      <c r="I3778">
        <v>76.053399999999996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12331</v>
      </c>
      <c r="P3778" t="s">
        <v>60</v>
      </c>
      <c r="Q3778" t="s">
        <v>58</v>
      </c>
    </row>
    <row r="3779" spans="1:17" x14ac:dyDescent="0.25">
      <c r="A3779" t="s">
        <v>30</v>
      </c>
      <c r="B3779" t="s">
        <v>36</v>
      </c>
      <c r="C3779" t="s">
        <v>53</v>
      </c>
      <c r="D3779" t="s">
        <v>26</v>
      </c>
      <c r="E3779" s="2">
        <v>21</v>
      </c>
      <c r="F3779" t="str">
        <f t="shared" ref="F3779:F3842" si="59">CONCATENATE(A3779,B3779,C3779,D3779,E3779)</f>
        <v>Average Per Ton1-in-2September Monthly System Peak DayAll21</v>
      </c>
      <c r="G3779">
        <v>0.54893650000000005</v>
      </c>
      <c r="H3779">
        <v>0.5122546</v>
      </c>
      <c r="I3779">
        <v>76.081100000000006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23026</v>
      </c>
      <c r="P3779" t="s">
        <v>60</v>
      </c>
      <c r="Q3779" t="s">
        <v>58</v>
      </c>
    </row>
    <row r="3780" spans="1:17" x14ac:dyDescent="0.25">
      <c r="A3780" t="s">
        <v>28</v>
      </c>
      <c r="B3780" t="s">
        <v>36</v>
      </c>
      <c r="C3780" t="s">
        <v>53</v>
      </c>
      <c r="D3780" t="s">
        <v>26</v>
      </c>
      <c r="E3780" s="2">
        <v>21</v>
      </c>
      <c r="F3780" t="str">
        <f t="shared" si="59"/>
        <v>Average Per Premise1-in-2September Monthly System Peak DayAll21</v>
      </c>
      <c r="G3780">
        <v>2.3493580000000001</v>
      </c>
      <c r="H3780">
        <v>2.1923650000000001</v>
      </c>
      <c r="I3780">
        <v>76.081100000000006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23026</v>
      </c>
      <c r="P3780" t="s">
        <v>60</v>
      </c>
      <c r="Q3780" t="s">
        <v>58</v>
      </c>
    </row>
    <row r="3781" spans="1:17" x14ac:dyDescent="0.25">
      <c r="A3781" t="s">
        <v>29</v>
      </c>
      <c r="B3781" t="s">
        <v>36</v>
      </c>
      <c r="C3781" t="s">
        <v>53</v>
      </c>
      <c r="D3781" t="s">
        <v>26</v>
      </c>
      <c r="E3781" s="2">
        <v>21</v>
      </c>
      <c r="F3781" t="str">
        <f t="shared" si="59"/>
        <v>Average Per Device1-in-2September Monthly System Peak DayAll21</v>
      </c>
      <c r="G3781">
        <v>1.9580249999999999</v>
      </c>
      <c r="H3781">
        <v>1.827183</v>
      </c>
      <c r="I3781">
        <v>76.081100000000006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23026</v>
      </c>
      <c r="P3781" t="s">
        <v>60</v>
      </c>
      <c r="Q3781" t="s">
        <v>58</v>
      </c>
    </row>
    <row r="3782" spans="1:17" x14ac:dyDescent="0.25">
      <c r="A3782" t="s">
        <v>43</v>
      </c>
      <c r="B3782" t="s">
        <v>36</v>
      </c>
      <c r="C3782" t="s">
        <v>53</v>
      </c>
      <c r="D3782" t="s">
        <v>26</v>
      </c>
      <c r="E3782" s="2">
        <v>21</v>
      </c>
      <c r="F3782" t="str">
        <f t="shared" si="59"/>
        <v>Aggregate1-in-2September Monthly System Peak DayAll21</v>
      </c>
      <c r="G3782">
        <v>54.096319999999999</v>
      </c>
      <c r="H3782">
        <v>50.481409999999997</v>
      </c>
      <c r="I3782">
        <v>76.081100000000006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23026</v>
      </c>
      <c r="P3782" t="s">
        <v>60</v>
      </c>
      <c r="Q3782" t="s">
        <v>58</v>
      </c>
    </row>
    <row r="3783" spans="1:17" x14ac:dyDescent="0.25">
      <c r="A3783" t="s">
        <v>30</v>
      </c>
      <c r="B3783" t="s">
        <v>36</v>
      </c>
      <c r="C3783" t="s">
        <v>48</v>
      </c>
      <c r="D3783" t="s">
        <v>59</v>
      </c>
      <c r="E3783" s="2">
        <v>22</v>
      </c>
      <c r="F3783" t="str">
        <f t="shared" si="59"/>
        <v>Average Per Ton1-in-2August Monthly System Peak Day100% Cycling22</v>
      </c>
      <c r="G3783">
        <v>0.41205389999999997</v>
      </c>
      <c r="H3783">
        <v>0.3789033</v>
      </c>
      <c r="I3783">
        <v>73.884699999999995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10695</v>
      </c>
      <c r="P3783" t="s">
        <v>60</v>
      </c>
      <c r="Q3783" t="s">
        <v>58</v>
      </c>
    </row>
    <row r="3784" spans="1:17" x14ac:dyDescent="0.25">
      <c r="A3784" t="s">
        <v>28</v>
      </c>
      <c r="B3784" t="s">
        <v>36</v>
      </c>
      <c r="C3784" t="s">
        <v>48</v>
      </c>
      <c r="D3784" t="s">
        <v>59</v>
      </c>
      <c r="E3784" s="2">
        <v>22</v>
      </c>
      <c r="F3784" t="str">
        <f t="shared" si="59"/>
        <v>Average Per Premise1-in-2August Monthly System Peak Day100% Cycling22</v>
      </c>
      <c r="G3784">
        <v>1.846676</v>
      </c>
      <c r="H3784">
        <v>1.698107</v>
      </c>
      <c r="I3784">
        <v>73.884699999999995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10695</v>
      </c>
      <c r="P3784" t="s">
        <v>60</v>
      </c>
      <c r="Q3784" t="s">
        <v>58</v>
      </c>
    </row>
    <row r="3785" spans="1:17" x14ac:dyDescent="0.25">
      <c r="A3785" t="s">
        <v>29</v>
      </c>
      <c r="B3785" t="s">
        <v>36</v>
      </c>
      <c r="C3785" t="s">
        <v>48</v>
      </c>
      <c r="D3785" t="s">
        <v>59</v>
      </c>
      <c r="E3785" s="2">
        <v>22</v>
      </c>
      <c r="F3785" t="str">
        <f t="shared" si="59"/>
        <v>Average Per Device1-in-2August Monthly System Peak Day100% Cycling22</v>
      </c>
      <c r="G3785">
        <v>1.4956609999999999</v>
      </c>
      <c r="H3785">
        <v>1.3753310000000001</v>
      </c>
      <c r="I3785">
        <v>73.884699999999995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10695</v>
      </c>
      <c r="P3785" t="s">
        <v>60</v>
      </c>
      <c r="Q3785" t="s">
        <v>58</v>
      </c>
    </row>
    <row r="3786" spans="1:17" x14ac:dyDescent="0.25">
      <c r="A3786" t="s">
        <v>43</v>
      </c>
      <c r="B3786" t="s">
        <v>36</v>
      </c>
      <c r="C3786" t="s">
        <v>48</v>
      </c>
      <c r="D3786" t="s">
        <v>59</v>
      </c>
      <c r="E3786" s="2">
        <v>22</v>
      </c>
      <c r="F3786" t="str">
        <f t="shared" si="59"/>
        <v>Aggregate1-in-2August Monthly System Peak Day100% Cycling22</v>
      </c>
      <c r="G3786">
        <v>19.7502</v>
      </c>
      <c r="H3786">
        <v>18.161249999999999</v>
      </c>
      <c r="I3786">
        <v>73.884699999999995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10695</v>
      </c>
      <c r="P3786" t="s">
        <v>60</v>
      </c>
      <c r="Q3786" t="s">
        <v>58</v>
      </c>
    </row>
    <row r="3787" spans="1:17" x14ac:dyDescent="0.25">
      <c r="A3787" t="s">
        <v>30</v>
      </c>
      <c r="B3787" t="s">
        <v>36</v>
      </c>
      <c r="C3787" t="s">
        <v>48</v>
      </c>
      <c r="D3787" t="s">
        <v>31</v>
      </c>
      <c r="E3787" s="2">
        <v>22</v>
      </c>
      <c r="F3787" t="str">
        <f t="shared" si="59"/>
        <v>Average Per Ton1-in-2August Monthly System Peak Day50% Cycling22</v>
      </c>
      <c r="G3787">
        <v>0.52221490000000004</v>
      </c>
      <c r="H3787">
        <v>0.50191790000000003</v>
      </c>
      <c r="I3787">
        <v>73.945599999999999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12331</v>
      </c>
      <c r="P3787" t="s">
        <v>60</v>
      </c>
      <c r="Q3787" t="s">
        <v>58</v>
      </c>
    </row>
    <row r="3788" spans="1:17" x14ac:dyDescent="0.25">
      <c r="A3788" t="s">
        <v>28</v>
      </c>
      <c r="B3788" t="s">
        <v>36</v>
      </c>
      <c r="C3788" t="s">
        <v>48</v>
      </c>
      <c r="D3788" t="s">
        <v>31</v>
      </c>
      <c r="E3788" s="2">
        <v>22</v>
      </c>
      <c r="F3788" t="str">
        <f t="shared" si="59"/>
        <v>Average Per Premise1-in-2August Monthly System Peak Day50% Cycling22</v>
      </c>
      <c r="G3788">
        <v>2.1435930000000001</v>
      </c>
      <c r="H3788">
        <v>2.0602770000000001</v>
      </c>
      <c r="I3788">
        <v>73.945599999999999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12331</v>
      </c>
      <c r="P3788" t="s">
        <v>60</v>
      </c>
      <c r="Q3788" t="s">
        <v>58</v>
      </c>
    </row>
    <row r="3789" spans="1:17" x14ac:dyDescent="0.25">
      <c r="A3789" t="s">
        <v>29</v>
      </c>
      <c r="B3789" t="s">
        <v>36</v>
      </c>
      <c r="C3789" t="s">
        <v>48</v>
      </c>
      <c r="D3789" t="s">
        <v>31</v>
      </c>
      <c r="E3789" s="2">
        <v>22</v>
      </c>
      <c r="F3789" t="str">
        <f t="shared" si="59"/>
        <v>Average Per Device1-in-2August Monthly System Peak Day50% Cycling22</v>
      </c>
      <c r="G3789">
        <v>1.832673</v>
      </c>
      <c r="H3789">
        <v>1.761442</v>
      </c>
      <c r="I3789">
        <v>73.945599999999999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12331</v>
      </c>
      <c r="P3789" t="s">
        <v>60</v>
      </c>
      <c r="Q3789" t="s">
        <v>58</v>
      </c>
    </row>
    <row r="3790" spans="1:17" x14ac:dyDescent="0.25">
      <c r="A3790" t="s">
        <v>43</v>
      </c>
      <c r="B3790" t="s">
        <v>36</v>
      </c>
      <c r="C3790" t="s">
        <v>48</v>
      </c>
      <c r="D3790" t="s">
        <v>31</v>
      </c>
      <c r="E3790" s="2">
        <v>22</v>
      </c>
      <c r="F3790" t="str">
        <f t="shared" si="59"/>
        <v>Aggregate1-in-2August Monthly System Peak Day50% Cycling22</v>
      </c>
      <c r="G3790">
        <v>26.432639999999999</v>
      </c>
      <c r="H3790">
        <v>25.405280000000001</v>
      </c>
      <c r="I3790">
        <v>73.945599999999999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12331</v>
      </c>
      <c r="P3790" t="s">
        <v>60</v>
      </c>
      <c r="Q3790" t="s">
        <v>58</v>
      </c>
    </row>
    <row r="3791" spans="1:17" x14ac:dyDescent="0.25">
      <c r="A3791" t="s">
        <v>30</v>
      </c>
      <c r="B3791" t="s">
        <v>36</v>
      </c>
      <c r="C3791" t="s">
        <v>48</v>
      </c>
      <c r="D3791" t="s">
        <v>26</v>
      </c>
      <c r="E3791" s="2">
        <v>22</v>
      </c>
      <c r="F3791" t="str">
        <f t="shared" si="59"/>
        <v>Average Per Ton1-in-2August Monthly System Peak DayAll22</v>
      </c>
      <c r="G3791">
        <v>0.47104509999999999</v>
      </c>
      <c r="H3791">
        <v>0.4447776</v>
      </c>
      <c r="I3791">
        <v>73.917299999999997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23026</v>
      </c>
      <c r="P3791" t="s">
        <v>60</v>
      </c>
      <c r="Q3791" t="s">
        <v>58</v>
      </c>
    </row>
    <row r="3792" spans="1:17" x14ac:dyDescent="0.25">
      <c r="A3792" t="s">
        <v>28</v>
      </c>
      <c r="B3792" t="s">
        <v>36</v>
      </c>
      <c r="C3792" t="s">
        <v>48</v>
      </c>
      <c r="D3792" t="s">
        <v>26</v>
      </c>
      <c r="E3792" s="2">
        <v>22</v>
      </c>
      <c r="F3792" t="str">
        <f t="shared" si="59"/>
        <v>Average Per Premise1-in-2August Monthly System Peak DayAll22</v>
      </c>
      <c r="G3792">
        <v>2.0159959999999999</v>
      </c>
      <c r="H3792">
        <v>1.903575</v>
      </c>
      <c r="I3792">
        <v>73.917299999999997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23026</v>
      </c>
      <c r="P3792" t="s">
        <v>60</v>
      </c>
      <c r="Q3792" t="s">
        <v>58</v>
      </c>
    </row>
    <row r="3793" spans="1:17" x14ac:dyDescent="0.25">
      <c r="A3793" t="s">
        <v>29</v>
      </c>
      <c r="B3793" t="s">
        <v>36</v>
      </c>
      <c r="C3793" t="s">
        <v>48</v>
      </c>
      <c r="D3793" t="s">
        <v>26</v>
      </c>
      <c r="E3793" s="2">
        <v>22</v>
      </c>
      <c r="F3793" t="str">
        <f t="shared" si="59"/>
        <v>Average Per Device1-in-2August Monthly System Peak DayAll22</v>
      </c>
      <c r="G3793">
        <v>1.680191</v>
      </c>
      <c r="H3793">
        <v>1.5864959999999999</v>
      </c>
      <c r="I3793">
        <v>73.917299999999997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23026</v>
      </c>
      <c r="P3793" t="s">
        <v>60</v>
      </c>
      <c r="Q3793" t="s">
        <v>58</v>
      </c>
    </row>
    <row r="3794" spans="1:17" x14ac:dyDescent="0.25">
      <c r="A3794" t="s">
        <v>43</v>
      </c>
      <c r="B3794" t="s">
        <v>36</v>
      </c>
      <c r="C3794" t="s">
        <v>48</v>
      </c>
      <c r="D3794" t="s">
        <v>26</v>
      </c>
      <c r="E3794" s="2">
        <v>22</v>
      </c>
      <c r="F3794" t="str">
        <f t="shared" si="59"/>
        <v>Aggregate1-in-2August Monthly System Peak DayAll22</v>
      </c>
      <c r="G3794">
        <v>46.420319999999997</v>
      </c>
      <c r="H3794">
        <v>43.831719999999997</v>
      </c>
      <c r="I3794">
        <v>73.917299999999997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23026</v>
      </c>
      <c r="P3794" t="s">
        <v>60</v>
      </c>
      <c r="Q3794" t="s">
        <v>58</v>
      </c>
    </row>
    <row r="3795" spans="1:17" x14ac:dyDescent="0.25">
      <c r="A3795" t="s">
        <v>30</v>
      </c>
      <c r="B3795" t="s">
        <v>36</v>
      </c>
      <c r="C3795" t="s">
        <v>37</v>
      </c>
      <c r="D3795" t="s">
        <v>59</v>
      </c>
      <c r="E3795" s="2">
        <v>22</v>
      </c>
      <c r="F3795" t="str">
        <f t="shared" si="59"/>
        <v>Average Per Ton1-in-2August Typical Event Day100% Cycling22</v>
      </c>
      <c r="G3795">
        <v>0.36125380000000001</v>
      </c>
      <c r="H3795">
        <v>0.33219009999999999</v>
      </c>
      <c r="I3795">
        <v>70.823999999999998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10695</v>
      </c>
      <c r="P3795" t="s">
        <v>60</v>
      </c>
      <c r="Q3795" t="s">
        <v>58</v>
      </c>
    </row>
    <row r="3796" spans="1:17" x14ac:dyDescent="0.25">
      <c r="A3796" t="s">
        <v>28</v>
      </c>
      <c r="B3796" t="s">
        <v>36</v>
      </c>
      <c r="C3796" t="s">
        <v>37</v>
      </c>
      <c r="D3796" t="s">
        <v>59</v>
      </c>
      <c r="E3796" s="2">
        <v>22</v>
      </c>
      <c r="F3796" t="str">
        <f t="shared" si="59"/>
        <v>Average Per Premise1-in-2August Typical Event Day100% Cycling22</v>
      </c>
      <c r="G3796">
        <v>1.619008</v>
      </c>
      <c r="H3796">
        <v>1.4887550000000001</v>
      </c>
      <c r="I3796">
        <v>70.823999999999998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10695</v>
      </c>
      <c r="P3796" t="s">
        <v>60</v>
      </c>
      <c r="Q3796" t="s">
        <v>58</v>
      </c>
    </row>
    <row r="3797" spans="1:17" x14ac:dyDescent="0.25">
      <c r="A3797" t="s">
        <v>29</v>
      </c>
      <c r="B3797" t="s">
        <v>36</v>
      </c>
      <c r="C3797" t="s">
        <v>37</v>
      </c>
      <c r="D3797" t="s">
        <v>59</v>
      </c>
      <c r="E3797" s="2">
        <v>22</v>
      </c>
      <c r="F3797" t="str">
        <f t="shared" si="59"/>
        <v>Average Per Device1-in-2August Typical Event Day100% Cycling22</v>
      </c>
      <c r="G3797">
        <v>1.3112680000000001</v>
      </c>
      <c r="H3797">
        <v>1.205773</v>
      </c>
      <c r="I3797">
        <v>70.823999999999998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10695</v>
      </c>
      <c r="P3797" t="s">
        <v>60</v>
      </c>
      <c r="Q3797" t="s">
        <v>58</v>
      </c>
    </row>
    <row r="3798" spans="1:17" x14ac:dyDescent="0.25">
      <c r="A3798" t="s">
        <v>43</v>
      </c>
      <c r="B3798" t="s">
        <v>36</v>
      </c>
      <c r="C3798" t="s">
        <v>37</v>
      </c>
      <c r="D3798" t="s">
        <v>59</v>
      </c>
      <c r="E3798" s="2">
        <v>22</v>
      </c>
      <c r="F3798" t="str">
        <f t="shared" si="59"/>
        <v>Aggregate1-in-2August Typical Event Day100% Cycling22</v>
      </c>
      <c r="G3798">
        <v>17.315290000000001</v>
      </c>
      <c r="H3798">
        <v>15.92224</v>
      </c>
      <c r="I3798">
        <v>70.823999999999998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10695</v>
      </c>
      <c r="P3798" t="s">
        <v>60</v>
      </c>
      <c r="Q3798" t="s">
        <v>58</v>
      </c>
    </row>
    <row r="3799" spans="1:17" x14ac:dyDescent="0.25">
      <c r="A3799" t="s">
        <v>30</v>
      </c>
      <c r="B3799" t="s">
        <v>36</v>
      </c>
      <c r="C3799" t="s">
        <v>37</v>
      </c>
      <c r="D3799" t="s">
        <v>31</v>
      </c>
      <c r="E3799" s="2">
        <v>22</v>
      </c>
      <c r="F3799" t="str">
        <f t="shared" si="59"/>
        <v>Average Per Ton1-in-2August Typical Event Day50% Cycling22</v>
      </c>
      <c r="G3799">
        <v>0.4627407</v>
      </c>
      <c r="H3799">
        <v>0.44475520000000002</v>
      </c>
      <c r="I3799">
        <v>70.718900000000005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12331</v>
      </c>
      <c r="P3799" t="s">
        <v>60</v>
      </c>
      <c r="Q3799" t="s">
        <v>58</v>
      </c>
    </row>
    <row r="3800" spans="1:17" x14ac:dyDescent="0.25">
      <c r="A3800" t="s">
        <v>28</v>
      </c>
      <c r="B3800" t="s">
        <v>36</v>
      </c>
      <c r="C3800" t="s">
        <v>37</v>
      </c>
      <c r="D3800" t="s">
        <v>31</v>
      </c>
      <c r="E3800" s="2">
        <v>22</v>
      </c>
      <c r="F3800" t="str">
        <f t="shared" si="59"/>
        <v>Average Per Premise1-in-2August Typical Event Day50% Cycling22</v>
      </c>
      <c r="G3800">
        <v>1.899462</v>
      </c>
      <c r="H3800">
        <v>1.8256349999999999</v>
      </c>
      <c r="I3800">
        <v>70.718900000000005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12331</v>
      </c>
      <c r="P3800" t="s">
        <v>60</v>
      </c>
      <c r="Q3800" t="s">
        <v>58</v>
      </c>
    </row>
    <row r="3801" spans="1:17" x14ac:dyDescent="0.25">
      <c r="A3801" t="s">
        <v>29</v>
      </c>
      <c r="B3801" t="s">
        <v>36</v>
      </c>
      <c r="C3801" t="s">
        <v>37</v>
      </c>
      <c r="D3801" t="s">
        <v>31</v>
      </c>
      <c r="E3801" s="2">
        <v>22</v>
      </c>
      <c r="F3801" t="str">
        <f t="shared" si="59"/>
        <v>Average Per Device1-in-2August Typical Event Day50% Cycling22</v>
      </c>
      <c r="G3801">
        <v>1.623953</v>
      </c>
      <c r="H3801">
        <v>1.5608340000000001</v>
      </c>
      <c r="I3801">
        <v>70.718900000000005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12331</v>
      </c>
      <c r="P3801" t="s">
        <v>60</v>
      </c>
      <c r="Q3801" t="s">
        <v>58</v>
      </c>
    </row>
    <row r="3802" spans="1:17" x14ac:dyDescent="0.25">
      <c r="A3802" t="s">
        <v>43</v>
      </c>
      <c r="B3802" t="s">
        <v>36</v>
      </c>
      <c r="C3802" t="s">
        <v>37</v>
      </c>
      <c r="D3802" t="s">
        <v>31</v>
      </c>
      <c r="E3802" s="2">
        <v>22</v>
      </c>
      <c r="F3802" t="str">
        <f t="shared" si="59"/>
        <v>Aggregate1-in-2August Typical Event Day50% Cycling22</v>
      </c>
      <c r="G3802">
        <v>23.422270000000001</v>
      </c>
      <c r="H3802">
        <v>22.51191</v>
      </c>
      <c r="I3802">
        <v>70.718900000000005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12331</v>
      </c>
      <c r="P3802" t="s">
        <v>60</v>
      </c>
      <c r="Q3802" t="s">
        <v>58</v>
      </c>
    </row>
    <row r="3803" spans="1:17" x14ac:dyDescent="0.25">
      <c r="A3803" t="s">
        <v>30</v>
      </c>
      <c r="B3803" t="s">
        <v>36</v>
      </c>
      <c r="C3803" t="s">
        <v>37</v>
      </c>
      <c r="D3803" t="s">
        <v>26</v>
      </c>
      <c r="E3803" s="2">
        <v>22</v>
      </c>
      <c r="F3803" t="str">
        <f t="shared" si="59"/>
        <v>Average Per Ton1-in-2August Typical Event DayAll22</v>
      </c>
      <c r="G3803">
        <v>0.41560000000000002</v>
      </c>
      <c r="H3803">
        <v>0.3924687</v>
      </c>
      <c r="I3803">
        <v>70.767700000000005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23026</v>
      </c>
      <c r="P3803" t="s">
        <v>60</v>
      </c>
      <c r="Q3803" t="s">
        <v>58</v>
      </c>
    </row>
    <row r="3804" spans="1:17" x14ac:dyDescent="0.25">
      <c r="A3804" t="s">
        <v>28</v>
      </c>
      <c r="B3804" t="s">
        <v>36</v>
      </c>
      <c r="C3804" t="s">
        <v>37</v>
      </c>
      <c r="D3804" t="s">
        <v>26</v>
      </c>
      <c r="E3804" s="2">
        <v>22</v>
      </c>
      <c r="F3804" t="str">
        <f t="shared" si="59"/>
        <v>Average Per Premise1-in-2August Typical Event DayAll22</v>
      </c>
      <c r="G3804">
        <v>1.7786999999999999</v>
      </c>
      <c r="H3804">
        <v>1.679702</v>
      </c>
      <c r="I3804">
        <v>70.767700000000005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23026</v>
      </c>
      <c r="P3804" t="s">
        <v>60</v>
      </c>
      <c r="Q3804" t="s">
        <v>58</v>
      </c>
    </row>
    <row r="3805" spans="1:17" x14ac:dyDescent="0.25">
      <c r="A3805" t="s">
        <v>29</v>
      </c>
      <c r="B3805" t="s">
        <v>36</v>
      </c>
      <c r="C3805" t="s">
        <v>37</v>
      </c>
      <c r="D3805" t="s">
        <v>26</v>
      </c>
      <c r="E3805" s="2">
        <v>22</v>
      </c>
      <c r="F3805" t="str">
        <f t="shared" si="59"/>
        <v>Average Per Device1-in-2August Typical Event DayAll22</v>
      </c>
      <c r="G3805">
        <v>1.482421</v>
      </c>
      <c r="H3805">
        <v>1.3999140000000001</v>
      </c>
      <c r="I3805">
        <v>70.767700000000005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23026</v>
      </c>
      <c r="P3805" t="s">
        <v>60</v>
      </c>
      <c r="Q3805" t="s">
        <v>58</v>
      </c>
    </row>
    <row r="3806" spans="1:17" x14ac:dyDescent="0.25">
      <c r="A3806" t="s">
        <v>43</v>
      </c>
      <c r="B3806" t="s">
        <v>36</v>
      </c>
      <c r="C3806" t="s">
        <v>37</v>
      </c>
      <c r="D3806" t="s">
        <v>26</v>
      </c>
      <c r="E3806" s="2">
        <v>22</v>
      </c>
      <c r="F3806" t="str">
        <f t="shared" si="59"/>
        <v>Aggregate1-in-2August Typical Event DayAll22</v>
      </c>
      <c r="G3806">
        <v>40.956339999999997</v>
      </c>
      <c r="H3806">
        <v>38.676810000000003</v>
      </c>
      <c r="I3806">
        <v>70.767700000000005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23026</v>
      </c>
      <c r="P3806" t="s">
        <v>60</v>
      </c>
      <c r="Q3806" t="s">
        <v>58</v>
      </c>
    </row>
    <row r="3807" spans="1:17" x14ac:dyDescent="0.25">
      <c r="A3807" t="s">
        <v>30</v>
      </c>
      <c r="B3807" t="s">
        <v>36</v>
      </c>
      <c r="C3807" t="s">
        <v>49</v>
      </c>
      <c r="D3807" t="s">
        <v>59</v>
      </c>
      <c r="E3807" s="2">
        <v>22</v>
      </c>
      <c r="F3807" t="str">
        <f t="shared" si="59"/>
        <v>Average Per Ton1-in-2July Monthly System Peak Day100% Cycling22</v>
      </c>
      <c r="G3807">
        <v>0.32806980000000002</v>
      </c>
      <c r="H3807">
        <v>0.3016759</v>
      </c>
      <c r="I3807">
        <v>71.1404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10695</v>
      </c>
      <c r="P3807" t="s">
        <v>60</v>
      </c>
      <c r="Q3807" t="s">
        <v>58</v>
      </c>
    </row>
    <row r="3808" spans="1:17" x14ac:dyDescent="0.25">
      <c r="A3808" t="s">
        <v>28</v>
      </c>
      <c r="B3808" t="s">
        <v>36</v>
      </c>
      <c r="C3808" t="s">
        <v>49</v>
      </c>
      <c r="D3808" t="s">
        <v>59</v>
      </c>
      <c r="E3808" s="2">
        <v>22</v>
      </c>
      <c r="F3808" t="str">
        <f t="shared" si="59"/>
        <v>Average Per Premise1-in-2July Monthly System Peak Day100% Cycling22</v>
      </c>
      <c r="G3808">
        <v>1.4702900000000001</v>
      </c>
      <c r="H3808">
        <v>1.3520019999999999</v>
      </c>
      <c r="I3808">
        <v>71.1404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10695</v>
      </c>
      <c r="P3808" t="s">
        <v>60</v>
      </c>
      <c r="Q3808" t="s">
        <v>58</v>
      </c>
    </row>
    <row r="3809" spans="1:17" x14ac:dyDescent="0.25">
      <c r="A3809" t="s">
        <v>29</v>
      </c>
      <c r="B3809" t="s">
        <v>36</v>
      </c>
      <c r="C3809" t="s">
        <v>49</v>
      </c>
      <c r="D3809" t="s">
        <v>59</v>
      </c>
      <c r="E3809" s="2">
        <v>22</v>
      </c>
      <c r="F3809" t="str">
        <f t="shared" si="59"/>
        <v>Average Per Device1-in-2July Monthly System Peak Day100% Cycling22</v>
      </c>
      <c r="G3809">
        <v>1.1908179999999999</v>
      </c>
      <c r="H3809">
        <v>1.0950139999999999</v>
      </c>
      <c r="I3809">
        <v>71.1404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10695</v>
      </c>
      <c r="P3809" t="s">
        <v>60</v>
      </c>
      <c r="Q3809" t="s">
        <v>58</v>
      </c>
    </row>
    <row r="3810" spans="1:17" x14ac:dyDescent="0.25">
      <c r="A3810" t="s">
        <v>43</v>
      </c>
      <c r="B3810" t="s">
        <v>36</v>
      </c>
      <c r="C3810" t="s">
        <v>49</v>
      </c>
      <c r="D3810" t="s">
        <v>59</v>
      </c>
      <c r="E3810" s="2">
        <v>22</v>
      </c>
      <c r="F3810" t="str">
        <f t="shared" si="59"/>
        <v>Aggregate1-in-2July Monthly System Peak Day100% Cycling22</v>
      </c>
      <c r="G3810">
        <v>15.72475</v>
      </c>
      <c r="H3810">
        <v>14.45966</v>
      </c>
      <c r="I3810">
        <v>71.1404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10695</v>
      </c>
      <c r="P3810" t="s">
        <v>60</v>
      </c>
      <c r="Q3810" t="s">
        <v>58</v>
      </c>
    </row>
    <row r="3811" spans="1:17" x14ac:dyDescent="0.25">
      <c r="A3811" t="s">
        <v>30</v>
      </c>
      <c r="B3811" t="s">
        <v>36</v>
      </c>
      <c r="C3811" t="s">
        <v>49</v>
      </c>
      <c r="D3811" t="s">
        <v>31</v>
      </c>
      <c r="E3811" s="2">
        <v>22</v>
      </c>
      <c r="F3811" t="str">
        <f t="shared" si="59"/>
        <v>Average Per Ton1-in-2July Monthly System Peak Day50% Cycling22</v>
      </c>
      <c r="G3811">
        <v>0.42234260000000001</v>
      </c>
      <c r="H3811">
        <v>0.40592739999999999</v>
      </c>
      <c r="I3811">
        <v>71.1982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12331</v>
      </c>
      <c r="P3811" t="s">
        <v>60</v>
      </c>
      <c r="Q3811" t="s">
        <v>58</v>
      </c>
    </row>
    <row r="3812" spans="1:17" x14ac:dyDescent="0.25">
      <c r="A3812" t="s">
        <v>28</v>
      </c>
      <c r="B3812" t="s">
        <v>36</v>
      </c>
      <c r="C3812" t="s">
        <v>49</v>
      </c>
      <c r="D3812" t="s">
        <v>31</v>
      </c>
      <c r="E3812" s="2">
        <v>22</v>
      </c>
      <c r="F3812" t="str">
        <f t="shared" si="59"/>
        <v>Average Per Premise1-in-2July Monthly System Peak Day50% Cycling22</v>
      </c>
      <c r="G3812">
        <v>1.733636</v>
      </c>
      <c r="H3812">
        <v>1.6662539999999999</v>
      </c>
      <c r="I3812">
        <v>71.1982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12331</v>
      </c>
      <c r="P3812" t="s">
        <v>60</v>
      </c>
      <c r="Q3812" t="s">
        <v>58</v>
      </c>
    </row>
    <row r="3813" spans="1:17" x14ac:dyDescent="0.25">
      <c r="A3813" t="s">
        <v>29</v>
      </c>
      <c r="B3813" t="s">
        <v>36</v>
      </c>
      <c r="C3813" t="s">
        <v>49</v>
      </c>
      <c r="D3813" t="s">
        <v>31</v>
      </c>
      <c r="E3813" s="2">
        <v>22</v>
      </c>
      <c r="F3813" t="str">
        <f t="shared" si="59"/>
        <v>Average Per Device1-in-2July Monthly System Peak Day50% Cycling22</v>
      </c>
      <c r="G3813">
        <v>1.4821789999999999</v>
      </c>
      <c r="H3813">
        <v>1.424571</v>
      </c>
      <c r="I3813">
        <v>71.1982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12331</v>
      </c>
      <c r="P3813" t="s">
        <v>60</v>
      </c>
      <c r="Q3813" t="s">
        <v>58</v>
      </c>
    </row>
    <row r="3814" spans="1:17" x14ac:dyDescent="0.25">
      <c r="A3814" t="s">
        <v>43</v>
      </c>
      <c r="B3814" t="s">
        <v>36</v>
      </c>
      <c r="C3814" t="s">
        <v>49</v>
      </c>
      <c r="D3814" t="s">
        <v>31</v>
      </c>
      <c r="E3814" s="2">
        <v>22</v>
      </c>
      <c r="F3814" t="str">
        <f t="shared" si="59"/>
        <v>Aggregate1-in-2July Monthly System Peak Day50% Cycling22</v>
      </c>
      <c r="G3814">
        <v>21.377459999999999</v>
      </c>
      <c r="H3814">
        <v>20.546579999999999</v>
      </c>
      <c r="I3814">
        <v>71.1982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12331</v>
      </c>
      <c r="P3814" t="s">
        <v>60</v>
      </c>
      <c r="Q3814" t="s">
        <v>58</v>
      </c>
    </row>
    <row r="3815" spans="1:17" x14ac:dyDescent="0.25">
      <c r="A3815" t="s">
        <v>30</v>
      </c>
      <c r="B3815" t="s">
        <v>36</v>
      </c>
      <c r="C3815" t="s">
        <v>49</v>
      </c>
      <c r="D3815" t="s">
        <v>26</v>
      </c>
      <c r="E3815" s="2">
        <v>22</v>
      </c>
      <c r="F3815" t="str">
        <f t="shared" si="59"/>
        <v>Average Per Ton1-in-2July Monthly System Peak DayAll22</v>
      </c>
      <c r="G3815">
        <v>0.37855290000000003</v>
      </c>
      <c r="H3815">
        <v>0.3575026</v>
      </c>
      <c r="I3815">
        <v>71.171300000000002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23026</v>
      </c>
      <c r="P3815" t="s">
        <v>60</v>
      </c>
      <c r="Q3815" t="s">
        <v>58</v>
      </c>
    </row>
    <row r="3816" spans="1:17" x14ac:dyDescent="0.25">
      <c r="A3816" t="s">
        <v>28</v>
      </c>
      <c r="B3816" t="s">
        <v>36</v>
      </c>
      <c r="C3816" t="s">
        <v>49</v>
      </c>
      <c r="D3816" t="s">
        <v>26</v>
      </c>
      <c r="E3816" s="2">
        <v>22</v>
      </c>
      <c r="F3816" t="str">
        <f t="shared" si="59"/>
        <v>Average Per Premise1-in-2July Monthly System Peak DayAll22</v>
      </c>
      <c r="G3816">
        <v>1.620144</v>
      </c>
      <c r="H3816">
        <v>1.530052</v>
      </c>
      <c r="I3816">
        <v>71.171300000000002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23026</v>
      </c>
      <c r="P3816" t="s">
        <v>60</v>
      </c>
      <c r="Q3816" t="s">
        <v>58</v>
      </c>
    </row>
    <row r="3817" spans="1:17" x14ac:dyDescent="0.25">
      <c r="A3817" t="s">
        <v>29</v>
      </c>
      <c r="B3817" t="s">
        <v>36</v>
      </c>
      <c r="C3817" t="s">
        <v>49</v>
      </c>
      <c r="D3817" t="s">
        <v>26</v>
      </c>
      <c r="E3817" s="2">
        <v>22</v>
      </c>
      <c r="F3817" t="str">
        <f t="shared" si="59"/>
        <v>Average Per Device1-in-2July Monthly System Peak DayAll22</v>
      </c>
      <c r="G3817">
        <v>1.3502769999999999</v>
      </c>
      <c r="H3817">
        <v>1.275191</v>
      </c>
      <c r="I3817">
        <v>71.171300000000002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23026</v>
      </c>
      <c r="P3817" t="s">
        <v>60</v>
      </c>
      <c r="Q3817" t="s">
        <v>58</v>
      </c>
    </row>
    <row r="3818" spans="1:17" x14ac:dyDescent="0.25">
      <c r="A3818" t="s">
        <v>43</v>
      </c>
      <c r="B3818" t="s">
        <v>36</v>
      </c>
      <c r="C3818" t="s">
        <v>49</v>
      </c>
      <c r="D3818" t="s">
        <v>26</v>
      </c>
      <c r="E3818" s="2">
        <v>22</v>
      </c>
      <c r="F3818" t="str">
        <f t="shared" si="59"/>
        <v>Aggregate1-in-2July Monthly System Peak DayAll22</v>
      </c>
      <c r="G3818">
        <v>37.305439999999997</v>
      </c>
      <c r="H3818">
        <v>35.230980000000002</v>
      </c>
      <c r="I3818">
        <v>71.171300000000002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23026</v>
      </c>
      <c r="P3818" t="s">
        <v>60</v>
      </c>
      <c r="Q3818" t="s">
        <v>58</v>
      </c>
    </row>
    <row r="3819" spans="1:17" x14ac:dyDescent="0.25">
      <c r="A3819" t="s">
        <v>30</v>
      </c>
      <c r="B3819" t="s">
        <v>36</v>
      </c>
      <c r="C3819" t="s">
        <v>50</v>
      </c>
      <c r="D3819" t="s">
        <v>59</v>
      </c>
      <c r="E3819" s="2">
        <v>22</v>
      </c>
      <c r="F3819" t="str">
        <f t="shared" si="59"/>
        <v>Average Per Ton1-in-2June Monthly System Peak Day100% Cycling22</v>
      </c>
      <c r="G3819">
        <v>0.28074640000000001</v>
      </c>
      <c r="H3819">
        <v>0.25815969999999999</v>
      </c>
      <c r="I3819">
        <v>64.899000000000001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10695</v>
      </c>
      <c r="P3819" t="s">
        <v>60</v>
      </c>
      <c r="Q3819" t="s">
        <v>58</v>
      </c>
    </row>
    <row r="3820" spans="1:17" x14ac:dyDescent="0.25">
      <c r="A3820" t="s">
        <v>28</v>
      </c>
      <c r="B3820" t="s">
        <v>36</v>
      </c>
      <c r="C3820" t="s">
        <v>50</v>
      </c>
      <c r="D3820" t="s">
        <v>59</v>
      </c>
      <c r="E3820" s="2">
        <v>22</v>
      </c>
      <c r="F3820" t="str">
        <f t="shared" si="59"/>
        <v>Average Per Premise1-in-2June Monthly System Peak Day100% Cycling22</v>
      </c>
      <c r="G3820">
        <v>1.258203</v>
      </c>
      <c r="H3820">
        <v>1.1569780000000001</v>
      </c>
      <c r="I3820">
        <v>64.899000000000001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10695</v>
      </c>
      <c r="P3820" t="s">
        <v>60</v>
      </c>
      <c r="Q3820" t="s">
        <v>58</v>
      </c>
    </row>
    <row r="3821" spans="1:17" x14ac:dyDescent="0.25">
      <c r="A3821" t="s">
        <v>29</v>
      </c>
      <c r="B3821" t="s">
        <v>36</v>
      </c>
      <c r="C3821" t="s">
        <v>50</v>
      </c>
      <c r="D3821" t="s">
        <v>59</v>
      </c>
      <c r="E3821" s="2">
        <v>22</v>
      </c>
      <c r="F3821" t="str">
        <f t="shared" si="59"/>
        <v>Average Per Device1-in-2June Monthly System Peak Day100% Cycling22</v>
      </c>
      <c r="G3821">
        <v>1.0190440000000001</v>
      </c>
      <c r="H3821">
        <v>0.93706009999999995</v>
      </c>
      <c r="I3821">
        <v>64.899000000000001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10695</v>
      </c>
      <c r="P3821" t="s">
        <v>60</v>
      </c>
      <c r="Q3821" t="s">
        <v>58</v>
      </c>
    </row>
    <row r="3822" spans="1:17" x14ac:dyDescent="0.25">
      <c r="A3822" t="s">
        <v>43</v>
      </c>
      <c r="B3822" t="s">
        <v>36</v>
      </c>
      <c r="C3822" t="s">
        <v>50</v>
      </c>
      <c r="D3822" t="s">
        <v>59</v>
      </c>
      <c r="E3822" s="2">
        <v>22</v>
      </c>
      <c r="F3822" t="str">
        <f t="shared" si="59"/>
        <v>Aggregate1-in-2June Monthly System Peak Day100% Cycling22</v>
      </c>
      <c r="G3822">
        <v>13.456480000000001</v>
      </c>
      <c r="H3822">
        <v>12.37388</v>
      </c>
      <c r="I3822">
        <v>64.899000000000001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10695</v>
      </c>
      <c r="P3822" t="s">
        <v>60</v>
      </c>
      <c r="Q3822" t="s">
        <v>58</v>
      </c>
    </row>
    <row r="3823" spans="1:17" x14ac:dyDescent="0.25">
      <c r="A3823" t="s">
        <v>30</v>
      </c>
      <c r="B3823" t="s">
        <v>36</v>
      </c>
      <c r="C3823" t="s">
        <v>50</v>
      </c>
      <c r="D3823" t="s">
        <v>31</v>
      </c>
      <c r="E3823" s="2">
        <v>22</v>
      </c>
      <c r="F3823" t="str">
        <f t="shared" si="59"/>
        <v>Average Per Ton1-in-2June Monthly System Peak Day50% Cycling22</v>
      </c>
      <c r="G3823">
        <v>0.36825360000000001</v>
      </c>
      <c r="H3823">
        <v>0.35394059999999999</v>
      </c>
      <c r="I3823">
        <v>64.688400000000001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12331</v>
      </c>
      <c r="P3823" t="s">
        <v>60</v>
      </c>
      <c r="Q3823" t="s">
        <v>58</v>
      </c>
    </row>
    <row r="3824" spans="1:17" x14ac:dyDescent="0.25">
      <c r="A3824" t="s">
        <v>28</v>
      </c>
      <c r="B3824" t="s">
        <v>36</v>
      </c>
      <c r="C3824" t="s">
        <v>50</v>
      </c>
      <c r="D3824" t="s">
        <v>31</v>
      </c>
      <c r="E3824" s="2">
        <v>22</v>
      </c>
      <c r="F3824" t="str">
        <f t="shared" si="59"/>
        <v>Average Per Premise1-in-2June Monthly System Peak Day50% Cycling22</v>
      </c>
      <c r="G3824">
        <v>1.511611</v>
      </c>
      <c r="H3824">
        <v>1.4528589999999999</v>
      </c>
      <c r="I3824">
        <v>64.688400000000001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12331</v>
      </c>
      <c r="P3824" t="s">
        <v>60</v>
      </c>
      <c r="Q3824" t="s">
        <v>58</v>
      </c>
    </row>
    <row r="3825" spans="1:17" x14ac:dyDescent="0.25">
      <c r="A3825" t="s">
        <v>29</v>
      </c>
      <c r="B3825" t="s">
        <v>36</v>
      </c>
      <c r="C3825" t="s">
        <v>50</v>
      </c>
      <c r="D3825" t="s">
        <v>31</v>
      </c>
      <c r="E3825" s="2">
        <v>22</v>
      </c>
      <c r="F3825" t="str">
        <f t="shared" si="59"/>
        <v>Average Per Device1-in-2June Monthly System Peak Day50% Cycling22</v>
      </c>
      <c r="G3825">
        <v>1.292357</v>
      </c>
      <c r="H3825">
        <v>1.242127</v>
      </c>
      <c r="I3825">
        <v>64.688400000000001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12331</v>
      </c>
      <c r="P3825" t="s">
        <v>60</v>
      </c>
      <c r="Q3825" t="s">
        <v>58</v>
      </c>
    </row>
    <row r="3826" spans="1:17" x14ac:dyDescent="0.25">
      <c r="A3826" t="s">
        <v>43</v>
      </c>
      <c r="B3826" t="s">
        <v>36</v>
      </c>
      <c r="C3826" t="s">
        <v>50</v>
      </c>
      <c r="D3826" t="s">
        <v>31</v>
      </c>
      <c r="E3826" s="2">
        <v>22</v>
      </c>
      <c r="F3826" t="str">
        <f t="shared" si="59"/>
        <v>Aggregate1-in-2June Monthly System Peak Day50% Cycling22</v>
      </c>
      <c r="G3826">
        <v>18.639669999999999</v>
      </c>
      <c r="H3826">
        <v>17.915199999999999</v>
      </c>
      <c r="I3826">
        <v>64.688400000000001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12331</v>
      </c>
      <c r="P3826" t="s">
        <v>60</v>
      </c>
      <c r="Q3826" t="s">
        <v>58</v>
      </c>
    </row>
    <row r="3827" spans="1:17" x14ac:dyDescent="0.25">
      <c r="A3827" t="s">
        <v>30</v>
      </c>
      <c r="B3827" t="s">
        <v>36</v>
      </c>
      <c r="C3827" t="s">
        <v>50</v>
      </c>
      <c r="D3827" t="s">
        <v>26</v>
      </c>
      <c r="E3827" s="2">
        <v>22</v>
      </c>
      <c r="F3827" t="str">
        <f t="shared" si="59"/>
        <v>Average Per Ton1-in-2June Monthly System Peak DayAll22</v>
      </c>
      <c r="G3827">
        <v>0.32760650000000002</v>
      </c>
      <c r="H3827">
        <v>0.30945040000000001</v>
      </c>
      <c r="I3827">
        <v>64.786199999999994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23026</v>
      </c>
      <c r="P3827" t="s">
        <v>60</v>
      </c>
      <c r="Q3827" t="s">
        <v>58</v>
      </c>
    </row>
    <row r="3828" spans="1:17" x14ac:dyDescent="0.25">
      <c r="A3828" t="s">
        <v>28</v>
      </c>
      <c r="B3828" t="s">
        <v>36</v>
      </c>
      <c r="C3828" t="s">
        <v>50</v>
      </c>
      <c r="D3828" t="s">
        <v>26</v>
      </c>
      <c r="E3828" s="2">
        <v>22</v>
      </c>
      <c r="F3828" t="str">
        <f t="shared" si="59"/>
        <v>Average Per Premise1-in-2June Monthly System Peak DayAll22</v>
      </c>
      <c r="G3828">
        <v>1.402102</v>
      </c>
      <c r="H3828">
        <v>1.324397</v>
      </c>
      <c r="I3828">
        <v>64.786199999999994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23026</v>
      </c>
      <c r="P3828" t="s">
        <v>60</v>
      </c>
      <c r="Q3828" t="s">
        <v>58</v>
      </c>
    </row>
    <row r="3829" spans="1:17" x14ac:dyDescent="0.25">
      <c r="A3829" t="s">
        <v>29</v>
      </c>
      <c r="B3829" t="s">
        <v>36</v>
      </c>
      <c r="C3829" t="s">
        <v>50</v>
      </c>
      <c r="D3829" t="s">
        <v>26</v>
      </c>
      <c r="E3829" s="2">
        <v>22</v>
      </c>
      <c r="F3829" t="str">
        <f t="shared" si="59"/>
        <v>Average Per Device1-in-2June Monthly System Peak DayAll22</v>
      </c>
      <c r="G3829">
        <v>1.1685540000000001</v>
      </c>
      <c r="H3829">
        <v>1.1037920000000001</v>
      </c>
      <c r="I3829">
        <v>64.786199999999994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23026</v>
      </c>
      <c r="P3829" t="s">
        <v>60</v>
      </c>
      <c r="Q3829" t="s">
        <v>58</v>
      </c>
    </row>
    <row r="3830" spans="1:17" x14ac:dyDescent="0.25">
      <c r="A3830" t="s">
        <v>43</v>
      </c>
      <c r="B3830" t="s">
        <v>36</v>
      </c>
      <c r="C3830" t="s">
        <v>50</v>
      </c>
      <c r="D3830" t="s">
        <v>26</v>
      </c>
      <c r="E3830" s="2">
        <v>22</v>
      </c>
      <c r="F3830" t="str">
        <f t="shared" si="59"/>
        <v>Aggregate1-in-2June Monthly System Peak DayAll22</v>
      </c>
      <c r="G3830">
        <v>32.284799999999997</v>
      </c>
      <c r="H3830">
        <v>30.495560000000001</v>
      </c>
      <c r="I3830">
        <v>64.786199999999994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23026</v>
      </c>
      <c r="P3830" t="s">
        <v>60</v>
      </c>
      <c r="Q3830" t="s">
        <v>58</v>
      </c>
    </row>
    <row r="3831" spans="1:17" x14ac:dyDescent="0.25">
      <c r="A3831" t="s">
        <v>30</v>
      </c>
      <c r="B3831" t="s">
        <v>36</v>
      </c>
      <c r="C3831" t="s">
        <v>51</v>
      </c>
      <c r="D3831" t="s">
        <v>59</v>
      </c>
      <c r="E3831" s="2">
        <v>22</v>
      </c>
      <c r="F3831" t="str">
        <f t="shared" si="59"/>
        <v>Average Per Ton1-in-2May Monthly System Peak Day100% Cycling22</v>
      </c>
      <c r="G3831">
        <v>0.21285889999999999</v>
      </c>
      <c r="H3831">
        <v>0.19573389999999999</v>
      </c>
      <c r="I3831">
        <v>60.4544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10695</v>
      </c>
      <c r="P3831" t="s">
        <v>60</v>
      </c>
      <c r="Q3831" t="s">
        <v>58</v>
      </c>
    </row>
    <row r="3832" spans="1:17" x14ac:dyDescent="0.25">
      <c r="A3832" t="s">
        <v>28</v>
      </c>
      <c r="B3832" t="s">
        <v>36</v>
      </c>
      <c r="C3832" t="s">
        <v>51</v>
      </c>
      <c r="D3832" t="s">
        <v>59</v>
      </c>
      <c r="E3832" s="2">
        <v>22</v>
      </c>
      <c r="F3832" t="str">
        <f t="shared" si="59"/>
        <v>Average Per Premise1-in-2May Monthly System Peak Day100% Cycling22</v>
      </c>
      <c r="G3832">
        <v>0.95395600000000003</v>
      </c>
      <c r="H3832">
        <v>0.87720810000000005</v>
      </c>
      <c r="I3832">
        <v>60.4544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10695</v>
      </c>
      <c r="P3832" t="s">
        <v>60</v>
      </c>
      <c r="Q3832" t="s">
        <v>58</v>
      </c>
    </row>
    <row r="3833" spans="1:17" x14ac:dyDescent="0.25">
      <c r="A3833" t="s">
        <v>29</v>
      </c>
      <c r="B3833" t="s">
        <v>36</v>
      </c>
      <c r="C3833" t="s">
        <v>51</v>
      </c>
      <c r="D3833" t="s">
        <v>59</v>
      </c>
      <c r="E3833" s="2">
        <v>22</v>
      </c>
      <c r="F3833" t="str">
        <f t="shared" si="59"/>
        <v>Average Per Device1-in-2May Monthly System Peak Day100% Cycling22</v>
      </c>
      <c r="G3833">
        <v>0.77262850000000005</v>
      </c>
      <c r="H3833">
        <v>0.71046880000000001</v>
      </c>
      <c r="I3833">
        <v>60.4544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10695</v>
      </c>
      <c r="P3833" t="s">
        <v>60</v>
      </c>
      <c r="Q3833" t="s">
        <v>58</v>
      </c>
    </row>
    <row r="3834" spans="1:17" x14ac:dyDescent="0.25">
      <c r="A3834" t="s">
        <v>43</v>
      </c>
      <c r="B3834" t="s">
        <v>36</v>
      </c>
      <c r="C3834" t="s">
        <v>51</v>
      </c>
      <c r="D3834" t="s">
        <v>59</v>
      </c>
      <c r="E3834" s="2">
        <v>22</v>
      </c>
      <c r="F3834" t="str">
        <f t="shared" si="59"/>
        <v>Aggregate1-in-2May Monthly System Peak Day100% Cycling22</v>
      </c>
      <c r="G3834">
        <v>10.20256</v>
      </c>
      <c r="H3834">
        <v>9.3817409999999999</v>
      </c>
      <c r="I3834">
        <v>60.4544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10695</v>
      </c>
      <c r="P3834" t="s">
        <v>60</v>
      </c>
      <c r="Q3834" t="s">
        <v>58</v>
      </c>
    </row>
    <row r="3835" spans="1:17" x14ac:dyDescent="0.25">
      <c r="A3835" t="s">
        <v>30</v>
      </c>
      <c r="B3835" t="s">
        <v>36</v>
      </c>
      <c r="C3835" t="s">
        <v>51</v>
      </c>
      <c r="D3835" t="s">
        <v>31</v>
      </c>
      <c r="E3835" s="2">
        <v>22</v>
      </c>
      <c r="F3835" t="str">
        <f t="shared" si="59"/>
        <v>Average Per Ton1-in-2May Monthly System Peak Day50% Cycling22</v>
      </c>
      <c r="G3835">
        <v>0.29155490000000001</v>
      </c>
      <c r="H3835">
        <v>0.280223</v>
      </c>
      <c r="I3835">
        <v>60.214500000000001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12331</v>
      </c>
      <c r="P3835" t="s">
        <v>60</v>
      </c>
      <c r="Q3835" t="s">
        <v>58</v>
      </c>
    </row>
    <row r="3836" spans="1:17" x14ac:dyDescent="0.25">
      <c r="A3836" t="s">
        <v>28</v>
      </c>
      <c r="B3836" t="s">
        <v>36</v>
      </c>
      <c r="C3836" t="s">
        <v>51</v>
      </c>
      <c r="D3836" t="s">
        <v>31</v>
      </c>
      <c r="E3836" s="2">
        <v>22</v>
      </c>
      <c r="F3836" t="str">
        <f t="shared" si="59"/>
        <v>Average Per Premise1-in-2May Monthly System Peak Day50% Cycling22</v>
      </c>
      <c r="G3836">
        <v>1.196777</v>
      </c>
      <c r="H3836">
        <v>1.1502619999999999</v>
      </c>
      <c r="I3836">
        <v>60.214500000000001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12331</v>
      </c>
      <c r="P3836" t="s">
        <v>60</v>
      </c>
      <c r="Q3836" t="s">
        <v>58</v>
      </c>
    </row>
    <row r="3837" spans="1:17" x14ac:dyDescent="0.25">
      <c r="A3837" t="s">
        <v>29</v>
      </c>
      <c r="B3837" t="s">
        <v>36</v>
      </c>
      <c r="C3837" t="s">
        <v>51</v>
      </c>
      <c r="D3837" t="s">
        <v>31</v>
      </c>
      <c r="E3837" s="2">
        <v>22</v>
      </c>
      <c r="F3837" t="str">
        <f t="shared" si="59"/>
        <v>Average Per Device1-in-2May Monthly System Peak Day50% Cycling22</v>
      </c>
      <c r="G3837">
        <v>1.0231889999999999</v>
      </c>
      <c r="H3837">
        <v>0.98342099999999999</v>
      </c>
      <c r="I3837">
        <v>60.214500000000001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12331</v>
      </c>
      <c r="P3837" t="s">
        <v>60</v>
      </c>
      <c r="Q3837" t="s">
        <v>58</v>
      </c>
    </row>
    <row r="3838" spans="1:17" x14ac:dyDescent="0.25">
      <c r="A3838" t="s">
        <v>43</v>
      </c>
      <c r="B3838" t="s">
        <v>36</v>
      </c>
      <c r="C3838" t="s">
        <v>51</v>
      </c>
      <c r="D3838" t="s">
        <v>31</v>
      </c>
      <c r="E3838" s="2">
        <v>22</v>
      </c>
      <c r="F3838" t="str">
        <f t="shared" si="59"/>
        <v>Aggregate1-in-2May Monthly System Peak Day50% Cycling22</v>
      </c>
      <c r="G3838">
        <v>14.75746</v>
      </c>
      <c r="H3838">
        <v>14.18388</v>
      </c>
      <c r="I3838">
        <v>60.214500000000001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12331</v>
      </c>
      <c r="P3838" t="s">
        <v>60</v>
      </c>
      <c r="Q3838" t="s">
        <v>58</v>
      </c>
    </row>
    <row r="3839" spans="1:17" x14ac:dyDescent="0.25">
      <c r="A3839" t="s">
        <v>30</v>
      </c>
      <c r="B3839" t="s">
        <v>36</v>
      </c>
      <c r="C3839" t="s">
        <v>51</v>
      </c>
      <c r="D3839" t="s">
        <v>26</v>
      </c>
      <c r="E3839" s="2">
        <v>22</v>
      </c>
      <c r="F3839" t="str">
        <f t="shared" si="59"/>
        <v>Average Per Ton1-in-2May Monthly System Peak DayAll22</v>
      </c>
      <c r="G3839">
        <v>0.25500060000000002</v>
      </c>
      <c r="H3839">
        <v>0.24097779999999999</v>
      </c>
      <c r="I3839">
        <v>60.326000000000001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23026</v>
      </c>
      <c r="P3839" t="s">
        <v>60</v>
      </c>
      <c r="Q3839" t="s">
        <v>58</v>
      </c>
    </row>
    <row r="3840" spans="1:17" x14ac:dyDescent="0.25">
      <c r="A3840" t="s">
        <v>28</v>
      </c>
      <c r="B3840" t="s">
        <v>36</v>
      </c>
      <c r="C3840" t="s">
        <v>51</v>
      </c>
      <c r="D3840" t="s">
        <v>26</v>
      </c>
      <c r="E3840" s="2">
        <v>22</v>
      </c>
      <c r="F3840" t="str">
        <f t="shared" si="59"/>
        <v>Average Per Premise1-in-2May Monthly System Peak DayAll22</v>
      </c>
      <c r="G3840">
        <v>1.091361</v>
      </c>
      <c r="H3840">
        <v>1.031345</v>
      </c>
      <c r="I3840">
        <v>60.326000000000001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23026</v>
      </c>
      <c r="P3840" t="s">
        <v>60</v>
      </c>
      <c r="Q3840" t="s">
        <v>58</v>
      </c>
    </row>
    <row r="3841" spans="1:17" x14ac:dyDescent="0.25">
      <c r="A3841" t="s">
        <v>29</v>
      </c>
      <c r="B3841" t="s">
        <v>36</v>
      </c>
      <c r="C3841" t="s">
        <v>51</v>
      </c>
      <c r="D3841" t="s">
        <v>26</v>
      </c>
      <c r="E3841" s="2">
        <v>22</v>
      </c>
      <c r="F3841" t="str">
        <f t="shared" si="59"/>
        <v>Average Per Device1-in-2May Monthly System Peak DayAll22</v>
      </c>
      <c r="G3841">
        <v>0.90957259999999995</v>
      </c>
      <c r="H3841">
        <v>0.85955409999999999</v>
      </c>
      <c r="I3841">
        <v>60.326000000000001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23026</v>
      </c>
      <c r="P3841" t="s">
        <v>60</v>
      </c>
      <c r="Q3841" t="s">
        <v>58</v>
      </c>
    </row>
    <row r="3842" spans="1:17" x14ac:dyDescent="0.25">
      <c r="A3842" t="s">
        <v>43</v>
      </c>
      <c r="B3842" t="s">
        <v>36</v>
      </c>
      <c r="C3842" t="s">
        <v>51</v>
      </c>
      <c r="D3842" t="s">
        <v>26</v>
      </c>
      <c r="E3842" s="2">
        <v>22</v>
      </c>
      <c r="F3842" t="str">
        <f t="shared" si="59"/>
        <v>Aggregate1-in-2May Monthly System Peak DayAll22</v>
      </c>
      <c r="G3842">
        <v>25.129670000000001</v>
      </c>
      <c r="H3842">
        <v>23.74776</v>
      </c>
      <c r="I3842">
        <v>60.326000000000001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23026</v>
      </c>
      <c r="P3842" t="s">
        <v>60</v>
      </c>
      <c r="Q3842" t="s">
        <v>58</v>
      </c>
    </row>
    <row r="3843" spans="1:17" x14ac:dyDescent="0.25">
      <c r="A3843" t="s">
        <v>30</v>
      </c>
      <c r="B3843" t="s">
        <v>36</v>
      </c>
      <c r="C3843" t="s">
        <v>52</v>
      </c>
      <c r="D3843" t="s">
        <v>59</v>
      </c>
      <c r="E3843" s="2">
        <v>22</v>
      </c>
      <c r="F3843" t="str">
        <f t="shared" ref="F3843:F3906" si="60">CONCATENATE(A3843,B3843,C3843,D3843,E3843)</f>
        <v>Average Per Ton1-in-2October Monthly System Peak Day100% Cycling22</v>
      </c>
      <c r="G3843">
        <v>0.26502249999999999</v>
      </c>
      <c r="H3843">
        <v>0.2437009</v>
      </c>
      <c r="I3843">
        <v>67.224999999999994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10695</v>
      </c>
      <c r="P3843" t="s">
        <v>60</v>
      </c>
      <c r="Q3843" t="s">
        <v>58</v>
      </c>
    </row>
    <row r="3844" spans="1:17" x14ac:dyDescent="0.25">
      <c r="A3844" t="s">
        <v>28</v>
      </c>
      <c r="B3844" t="s">
        <v>36</v>
      </c>
      <c r="C3844" t="s">
        <v>52</v>
      </c>
      <c r="D3844" t="s">
        <v>59</v>
      </c>
      <c r="E3844" s="2">
        <v>22</v>
      </c>
      <c r="F3844" t="str">
        <f t="shared" si="60"/>
        <v>Average Per Premise1-in-2October Monthly System Peak Day100% Cycling22</v>
      </c>
      <c r="G3844">
        <v>1.187735</v>
      </c>
      <c r="H3844">
        <v>1.092179</v>
      </c>
      <c r="I3844">
        <v>67.224999999999994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10695</v>
      </c>
      <c r="P3844" t="s">
        <v>60</v>
      </c>
      <c r="Q3844" t="s">
        <v>58</v>
      </c>
    </row>
    <row r="3845" spans="1:17" x14ac:dyDescent="0.25">
      <c r="A3845" t="s">
        <v>29</v>
      </c>
      <c r="B3845" t="s">
        <v>36</v>
      </c>
      <c r="C3845" t="s">
        <v>52</v>
      </c>
      <c r="D3845" t="s">
        <v>59</v>
      </c>
      <c r="E3845" s="2">
        <v>22</v>
      </c>
      <c r="F3845" t="str">
        <f t="shared" si="60"/>
        <v>Average Per Device1-in-2October Monthly System Peak Day100% Cycling22</v>
      </c>
      <c r="G3845">
        <v>0.96197060000000001</v>
      </c>
      <c r="H3845">
        <v>0.88457799999999998</v>
      </c>
      <c r="I3845">
        <v>67.224999999999994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10695</v>
      </c>
      <c r="P3845" t="s">
        <v>60</v>
      </c>
      <c r="Q3845" t="s">
        <v>58</v>
      </c>
    </row>
    <row r="3846" spans="1:17" x14ac:dyDescent="0.25">
      <c r="A3846" t="s">
        <v>43</v>
      </c>
      <c r="B3846" t="s">
        <v>36</v>
      </c>
      <c r="C3846" t="s">
        <v>52</v>
      </c>
      <c r="D3846" t="s">
        <v>59</v>
      </c>
      <c r="E3846" s="2">
        <v>22</v>
      </c>
      <c r="F3846" t="str">
        <f t="shared" si="60"/>
        <v>Aggregate1-in-2October Monthly System Peak Day100% Cycling22</v>
      </c>
      <c r="G3846">
        <v>12.702819999999999</v>
      </c>
      <c r="H3846">
        <v>11.68085</v>
      </c>
      <c r="I3846">
        <v>67.224999999999994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10695</v>
      </c>
      <c r="P3846" t="s">
        <v>60</v>
      </c>
      <c r="Q3846" t="s">
        <v>58</v>
      </c>
    </row>
    <row r="3847" spans="1:17" x14ac:dyDescent="0.25">
      <c r="A3847" t="s">
        <v>30</v>
      </c>
      <c r="B3847" t="s">
        <v>36</v>
      </c>
      <c r="C3847" t="s">
        <v>52</v>
      </c>
      <c r="D3847" t="s">
        <v>31</v>
      </c>
      <c r="E3847" s="2">
        <v>22</v>
      </c>
      <c r="F3847" t="str">
        <f t="shared" si="60"/>
        <v>Average Per Ton1-in-2October Monthly System Peak Day50% Cycling22</v>
      </c>
      <c r="G3847">
        <v>0.3469218</v>
      </c>
      <c r="H3847">
        <v>0.33343790000000001</v>
      </c>
      <c r="I3847">
        <v>67.106200000000001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12331</v>
      </c>
      <c r="P3847" t="s">
        <v>60</v>
      </c>
      <c r="Q3847" t="s">
        <v>58</v>
      </c>
    </row>
    <row r="3848" spans="1:17" x14ac:dyDescent="0.25">
      <c r="A3848" t="s">
        <v>28</v>
      </c>
      <c r="B3848" t="s">
        <v>36</v>
      </c>
      <c r="C3848" t="s">
        <v>52</v>
      </c>
      <c r="D3848" t="s">
        <v>31</v>
      </c>
      <c r="E3848" s="2">
        <v>22</v>
      </c>
      <c r="F3848" t="str">
        <f t="shared" si="60"/>
        <v>Average Per Premise1-in-2October Monthly System Peak Day50% Cycling22</v>
      </c>
      <c r="G3848">
        <v>1.424048</v>
      </c>
      <c r="H3848">
        <v>1.3686990000000001</v>
      </c>
      <c r="I3848">
        <v>67.106200000000001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12331</v>
      </c>
      <c r="P3848" t="s">
        <v>60</v>
      </c>
      <c r="Q3848" t="s">
        <v>58</v>
      </c>
    </row>
    <row r="3849" spans="1:17" x14ac:dyDescent="0.25">
      <c r="A3849" t="s">
        <v>29</v>
      </c>
      <c r="B3849" t="s">
        <v>36</v>
      </c>
      <c r="C3849" t="s">
        <v>52</v>
      </c>
      <c r="D3849" t="s">
        <v>31</v>
      </c>
      <c r="E3849" s="2">
        <v>22</v>
      </c>
      <c r="F3849" t="str">
        <f t="shared" si="60"/>
        <v>Average Per Device1-in-2October Monthly System Peak Day50% Cycling22</v>
      </c>
      <c r="G3849">
        <v>1.217495</v>
      </c>
      <c r="H3849">
        <v>1.170174</v>
      </c>
      <c r="I3849">
        <v>67.106200000000001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12331</v>
      </c>
      <c r="P3849" t="s">
        <v>60</v>
      </c>
      <c r="Q3849" t="s">
        <v>58</v>
      </c>
    </row>
    <row r="3850" spans="1:17" x14ac:dyDescent="0.25">
      <c r="A3850" t="s">
        <v>43</v>
      </c>
      <c r="B3850" t="s">
        <v>36</v>
      </c>
      <c r="C3850" t="s">
        <v>52</v>
      </c>
      <c r="D3850" t="s">
        <v>31</v>
      </c>
      <c r="E3850" s="2">
        <v>22</v>
      </c>
      <c r="F3850" t="str">
        <f t="shared" si="60"/>
        <v>Aggregate1-in-2October Monthly System Peak Day50% Cycling22</v>
      </c>
      <c r="G3850">
        <v>17.559930000000001</v>
      </c>
      <c r="H3850">
        <v>16.87743</v>
      </c>
      <c r="I3850">
        <v>67.106200000000001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12331</v>
      </c>
      <c r="P3850" t="s">
        <v>60</v>
      </c>
      <c r="Q3850" t="s">
        <v>58</v>
      </c>
    </row>
    <row r="3851" spans="1:17" x14ac:dyDescent="0.25">
      <c r="A3851" t="s">
        <v>30</v>
      </c>
      <c r="B3851" t="s">
        <v>36</v>
      </c>
      <c r="C3851" t="s">
        <v>52</v>
      </c>
      <c r="D3851" t="s">
        <v>26</v>
      </c>
      <c r="E3851" s="2">
        <v>22</v>
      </c>
      <c r="F3851" t="str">
        <f t="shared" si="60"/>
        <v>Average Per Ton1-in-2October Monthly System Peak DayAll22</v>
      </c>
      <c r="G3851">
        <v>0.30887959999999998</v>
      </c>
      <c r="H3851">
        <v>0.29175499999999999</v>
      </c>
      <c r="I3851">
        <v>67.1614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23026</v>
      </c>
      <c r="P3851" t="s">
        <v>60</v>
      </c>
      <c r="Q3851" t="s">
        <v>58</v>
      </c>
    </row>
    <row r="3852" spans="1:17" x14ac:dyDescent="0.25">
      <c r="A3852" t="s">
        <v>28</v>
      </c>
      <c r="B3852" t="s">
        <v>36</v>
      </c>
      <c r="C3852" t="s">
        <v>52</v>
      </c>
      <c r="D3852" t="s">
        <v>26</v>
      </c>
      <c r="E3852" s="2">
        <v>22</v>
      </c>
      <c r="F3852" t="str">
        <f t="shared" si="60"/>
        <v>Average Per Premise1-in-2October Monthly System Peak DayAll22</v>
      </c>
      <c r="G3852">
        <v>1.3219540000000001</v>
      </c>
      <c r="H3852">
        <v>1.248664</v>
      </c>
      <c r="I3852">
        <v>67.1614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23026</v>
      </c>
      <c r="P3852" t="s">
        <v>60</v>
      </c>
      <c r="Q3852" t="s">
        <v>58</v>
      </c>
    </row>
    <row r="3853" spans="1:17" x14ac:dyDescent="0.25">
      <c r="A3853" t="s">
        <v>29</v>
      </c>
      <c r="B3853" t="s">
        <v>36</v>
      </c>
      <c r="C3853" t="s">
        <v>52</v>
      </c>
      <c r="D3853" t="s">
        <v>26</v>
      </c>
      <c r="E3853" s="2">
        <v>22</v>
      </c>
      <c r="F3853" t="str">
        <f t="shared" si="60"/>
        <v>Average Per Device1-in-2October Monthly System Peak DayAll22</v>
      </c>
      <c r="G3853">
        <v>1.101756</v>
      </c>
      <c r="H3853">
        <v>1.0406740000000001</v>
      </c>
      <c r="I3853">
        <v>67.1614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23026</v>
      </c>
      <c r="P3853" t="s">
        <v>60</v>
      </c>
      <c r="Q3853" t="s">
        <v>58</v>
      </c>
    </row>
    <row r="3854" spans="1:17" x14ac:dyDescent="0.25">
      <c r="A3854" t="s">
        <v>43</v>
      </c>
      <c r="B3854" t="s">
        <v>36</v>
      </c>
      <c r="C3854" t="s">
        <v>52</v>
      </c>
      <c r="D3854" t="s">
        <v>26</v>
      </c>
      <c r="E3854" s="2">
        <v>22</v>
      </c>
      <c r="F3854" t="str">
        <f t="shared" si="60"/>
        <v>Aggregate1-in-2October Monthly System Peak DayAll22</v>
      </c>
      <c r="G3854">
        <v>30.439309999999999</v>
      </c>
      <c r="H3854">
        <v>28.751729999999998</v>
      </c>
      <c r="I3854">
        <v>67.1614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23026</v>
      </c>
      <c r="P3854" t="s">
        <v>60</v>
      </c>
      <c r="Q3854" t="s">
        <v>58</v>
      </c>
    </row>
    <row r="3855" spans="1:17" x14ac:dyDescent="0.25">
      <c r="A3855" t="s">
        <v>30</v>
      </c>
      <c r="B3855" t="s">
        <v>36</v>
      </c>
      <c r="C3855" t="s">
        <v>53</v>
      </c>
      <c r="D3855" t="s">
        <v>59</v>
      </c>
      <c r="E3855" s="2">
        <v>22</v>
      </c>
      <c r="F3855" t="str">
        <f t="shared" si="60"/>
        <v>Average Per Ton1-in-2September Monthly System Peak Day100% Cycling22</v>
      </c>
      <c r="G3855">
        <v>0.42414499999999999</v>
      </c>
      <c r="H3855">
        <v>0.39002160000000002</v>
      </c>
      <c r="I3855">
        <v>73.371700000000004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10695</v>
      </c>
      <c r="P3855" t="s">
        <v>60</v>
      </c>
      <c r="Q3855" t="s">
        <v>58</v>
      </c>
    </row>
    <row r="3856" spans="1:17" x14ac:dyDescent="0.25">
      <c r="A3856" t="s">
        <v>28</v>
      </c>
      <c r="B3856" t="s">
        <v>36</v>
      </c>
      <c r="C3856" t="s">
        <v>53</v>
      </c>
      <c r="D3856" t="s">
        <v>59</v>
      </c>
      <c r="E3856" s="2">
        <v>22</v>
      </c>
      <c r="F3856" t="str">
        <f t="shared" si="60"/>
        <v>Average Per Premise1-in-2September Monthly System Peak Day100% Cycling22</v>
      </c>
      <c r="G3856">
        <v>1.9008640000000001</v>
      </c>
      <c r="H3856">
        <v>1.747935</v>
      </c>
      <c r="I3856">
        <v>73.371700000000004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10695</v>
      </c>
      <c r="P3856" t="s">
        <v>60</v>
      </c>
      <c r="Q3856" t="s">
        <v>58</v>
      </c>
    </row>
    <row r="3857" spans="1:17" x14ac:dyDescent="0.25">
      <c r="A3857" t="s">
        <v>29</v>
      </c>
      <c r="B3857" t="s">
        <v>36</v>
      </c>
      <c r="C3857" t="s">
        <v>53</v>
      </c>
      <c r="D3857" t="s">
        <v>59</v>
      </c>
      <c r="E3857" s="2">
        <v>22</v>
      </c>
      <c r="F3857" t="str">
        <f t="shared" si="60"/>
        <v>Average Per Device1-in-2September Monthly System Peak Day100% Cycling22</v>
      </c>
      <c r="G3857">
        <v>1.5395479999999999</v>
      </c>
      <c r="H3857">
        <v>1.4156880000000001</v>
      </c>
      <c r="I3857">
        <v>73.371700000000004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10695</v>
      </c>
      <c r="P3857" t="s">
        <v>60</v>
      </c>
      <c r="Q3857" t="s">
        <v>58</v>
      </c>
    </row>
    <row r="3858" spans="1:17" x14ac:dyDescent="0.25">
      <c r="A3858" t="s">
        <v>43</v>
      </c>
      <c r="B3858" t="s">
        <v>36</v>
      </c>
      <c r="C3858" t="s">
        <v>53</v>
      </c>
      <c r="D3858" t="s">
        <v>59</v>
      </c>
      <c r="E3858" s="2">
        <v>22</v>
      </c>
      <c r="F3858" t="str">
        <f t="shared" si="60"/>
        <v>Aggregate1-in-2September Monthly System Peak Day100% Cycling22</v>
      </c>
      <c r="G3858">
        <v>20.329740000000001</v>
      </c>
      <c r="H3858">
        <v>18.69416</v>
      </c>
      <c r="I3858">
        <v>73.371700000000004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10695</v>
      </c>
      <c r="P3858" t="s">
        <v>60</v>
      </c>
      <c r="Q3858" t="s">
        <v>58</v>
      </c>
    </row>
    <row r="3859" spans="1:17" x14ac:dyDescent="0.25">
      <c r="A3859" t="s">
        <v>30</v>
      </c>
      <c r="B3859" t="s">
        <v>36</v>
      </c>
      <c r="C3859" t="s">
        <v>53</v>
      </c>
      <c r="D3859" t="s">
        <v>31</v>
      </c>
      <c r="E3859" s="2">
        <v>22</v>
      </c>
      <c r="F3859" t="str">
        <f t="shared" si="60"/>
        <v>Average Per Ton1-in-2September Monthly System Peak Day50% Cycling22</v>
      </c>
      <c r="G3859">
        <v>0.53815159999999995</v>
      </c>
      <c r="H3859">
        <v>0.51723520000000001</v>
      </c>
      <c r="I3859">
        <v>73.043499999999995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12331</v>
      </c>
      <c r="P3859" t="s">
        <v>60</v>
      </c>
      <c r="Q3859" t="s">
        <v>58</v>
      </c>
    </row>
    <row r="3860" spans="1:17" x14ac:dyDescent="0.25">
      <c r="A3860" t="s">
        <v>28</v>
      </c>
      <c r="B3860" t="s">
        <v>36</v>
      </c>
      <c r="C3860" t="s">
        <v>53</v>
      </c>
      <c r="D3860" t="s">
        <v>31</v>
      </c>
      <c r="E3860" s="2">
        <v>22</v>
      </c>
      <c r="F3860" t="str">
        <f t="shared" si="60"/>
        <v>Average Per Premise1-in-2September Monthly System Peak Day50% Cycling22</v>
      </c>
      <c r="G3860">
        <v>2.2090100000000001</v>
      </c>
      <c r="H3860">
        <v>2.1231520000000002</v>
      </c>
      <c r="I3860">
        <v>73.043499999999995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12331</v>
      </c>
      <c r="P3860" t="s">
        <v>60</v>
      </c>
      <c r="Q3860" t="s">
        <v>58</v>
      </c>
    </row>
    <row r="3861" spans="1:17" x14ac:dyDescent="0.25">
      <c r="A3861" t="s">
        <v>29</v>
      </c>
      <c r="B3861" t="s">
        <v>36</v>
      </c>
      <c r="C3861" t="s">
        <v>53</v>
      </c>
      <c r="D3861" t="s">
        <v>31</v>
      </c>
      <c r="E3861" s="2">
        <v>22</v>
      </c>
      <c r="F3861" t="str">
        <f t="shared" si="60"/>
        <v>Average Per Device1-in-2September Monthly System Peak Day50% Cycling22</v>
      </c>
      <c r="G3861">
        <v>1.888601</v>
      </c>
      <c r="H3861">
        <v>1.8151969999999999</v>
      </c>
      <c r="I3861">
        <v>73.043499999999995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12331</v>
      </c>
      <c r="P3861" t="s">
        <v>60</v>
      </c>
      <c r="Q3861" t="s">
        <v>58</v>
      </c>
    </row>
    <row r="3862" spans="1:17" x14ac:dyDescent="0.25">
      <c r="A3862" t="s">
        <v>43</v>
      </c>
      <c r="B3862" t="s">
        <v>36</v>
      </c>
      <c r="C3862" t="s">
        <v>53</v>
      </c>
      <c r="D3862" t="s">
        <v>31</v>
      </c>
      <c r="E3862" s="2">
        <v>22</v>
      </c>
      <c r="F3862" t="str">
        <f t="shared" si="60"/>
        <v>Aggregate1-in-2September Monthly System Peak Day50% Cycling22</v>
      </c>
      <c r="G3862">
        <v>27.2393</v>
      </c>
      <c r="H3862">
        <v>26.180579999999999</v>
      </c>
      <c r="I3862">
        <v>73.043499999999995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12331</v>
      </c>
      <c r="P3862" t="s">
        <v>60</v>
      </c>
      <c r="Q3862" t="s">
        <v>58</v>
      </c>
    </row>
    <row r="3863" spans="1:17" x14ac:dyDescent="0.25">
      <c r="A3863" t="s">
        <v>30</v>
      </c>
      <c r="B3863" t="s">
        <v>36</v>
      </c>
      <c r="C3863" t="s">
        <v>53</v>
      </c>
      <c r="D3863" t="s">
        <v>26</v>
      </c>
      <c r="E3863" s="2">
        <v>22</v>
      </c>
      <c r="F3863" t="str">
        <f t="shared" si="60"/>
        <v>Average Per Ton1-in-2September Monthly System Peak DayAll22</v>
      </c>
      <c r="G3863">
        <v>0.4851955</v>
      </c>
      <c r="H3863">
        <v>0.45814440000000001</v>
      </c>
      <c r="I3863">
        <v>73.195999999999998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23026</v>
      </c>
      <c r="P3863" t="s">
        <v>60</v>
      </c>
      <c r="Q3863" t="s">
        <v>58</v>
      </c>
    </row>
    <row r="3864" spans="1:17" x14ac:dyDescent="0.25">
      <c r="A3864" t="s">
        <v>28</v>
      </c>
      <c r="B3864" t="s">
        <v>36</v>
      </c>
      <c r="C3864" t="s">
        <v>53</v>
      </c>
      <c r="D3864" t="s">
        <v>26</v>
      </c>
      <c r="E3864" s="2">
        <v>22</v>
      </c>
      <c r="F3864" t="str">
        <f t="shared" si="60"/>
        <v>Average Per Premise1-in-2September Monthly System Peak DayAll22</v>
      </c>
      <c r="G3864">
        <v>2.0765570000000002</v>
      </c>
      <c r="H3864">
        <v>1.9607829999999999</v>
      </c>
      <c r="I3864">
        <v>73.195999999999998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23026</v>
      </c>
      <c r="P3864" t="s">
        <v>60</v>
      </c>
      <c r="Q3864" t="s">
        <v>58</v>
      </c>
    </row>
    <row r="3865" spans="1:17" x14ac:dyDescent="0.25">
      <c r="A3865" t="s">
        <v>29</v>
      </c>
      <c r="B3865" t="s">
        <v>36</v>
      </c>
      <c r="C3865" t="s">
        <v>53</v>
      </c>
      <c r="D3865" t="s">
        <v>26</v>
      </c>
      <c r="E3865" s="2">
        <v>22</v>
      </c>
      <c r="F3865" t="str">
        <f t="shared" si="60"/>
        <v>Average Per Device1-in-2September Monthly System Peak DayAll22</v>
      </c>
      <c r="G3865">
        <v>1.7306649999999999</v>
      </c>
      <c r="H3865">
        <v>1.6341749999999999</v>
      </c>
      <c r="I3865">
        <v>73.195999999999998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23026</v>
      </c>
      <c r="P3865" t="s">
        <v>60</v>
      </c>
      <c r="Q3865" t="s">
        <v>58</v>
      </c>
    </row>
    <row r="3866" spans="1:17" x14ac:dyDescent="0.25">
      <c r="A3866" t="s">
        <v>43</v>
      </c>
      <c r="B3866" t="s">
        <v>36</v>
      </c>
      <c r="C3866" t="s">
        <v>53</v>
      </c>
      <c r="D3866" t="s">
        <v>26</v>
      </c>
      <c r="E3866" s="2">
        <v>22</v>
      </c>
      <c r="F3866" t="str">
        <f t="shared" si="60"/>
        <v>Aggregate1-in-2September Monthly System Peak DayAll22</v>
      </c>
      <c r="G3866">
        <v>47.814810000000001</v>
      </c>
      <c r="H3866">
        <v>45.148989999999998</v>
      </c>
      <c r="I3866">
        <v>73.195999999999998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23026</v>
      </c>
      <c r="P3866" t="s">
        <v>60</v>
      </c>
      <c r="Q3866" t="s">
        <v>58</v>
      </c>
    </row>
    <row r="3867" spans="1:17" x14ac:dyDescent="0.25">
      <c r="A3867" t="s">
        <v>30</v>
      </c>
      <c r="B3867" t="s">
        <v>36</v>
      </c>
      <c r="C3867" t="s">
        <v>48</v>
      </c>
      <c r="D3867" t="s">
        <v>59</v>
      </c>
      <c r="E3867" s="2">
        <v>23</v>
      </c>
      <c r="F3867" t="str">
        <f t="shared" si="60"/>
        <v>Average Per Ton1-in-2August Monthly System Peak Day100% Cycling23</v>
      </c>
      <c r="G3867">
        <v>0.33749069999999998</v>
      </c>
      <c r="H3867">
        <v>0.31550739999999999</v>
      </c>
      <c r="I3867">
        <v>72.555400000000006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10695</v>
      </c>
      <c r="P3867" t="s">
        <v>60</v>
      </c>
      <c r="Q3867" t="s">
        <v>58</v>
      </c>
    </row>
    <row r="3868" spans="1:17" x14ac:dyDescent="0.25">
      <c r="A3868" t="s">
        <v>28</v>
      </c>
      <c r="B3868" t="s">
        <v>36</v>
      </c>
      <c r="C3868" t="s">
        <v>48</v>
      </c>
      <c r="D3868" t="s">
        <v>59</v>
      </c>
      <c r="E3868" s="2">
        <v>23</v>
      </c>
      <c r="F3868" t="str">
        <f t="shared" si="60"/>
        <v>Average Per Premise1-in-2August Monthly System Peak Day100% Cycling23</v>
      </c>
      <c r="G3868">
        <v>1.5125109999999999</v>
      </c>
      <c r="H3868">
        <v>1.4139900000000001</v>
      </c>
      <c r="I3868">
        <v>72.555400000000006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10695</v>
      </c>
      <c r="P3868" t="s">
        <v>60</v>
      </c>
      <c r="Q3868" t="s">
        <v>58</v>
      </c>
    </row>
    <row r="3869" spans="1:17" x14ac:dyDescent="0.25">
      <c r="A3869" t="s">
        <v>29</v>
      </c>
      <c r="B3869" t="s">
        <v>36</v>
      </c>
      <c r="C3869" t="s">
        <v>48</v>
      </c>
      <c r="D3869" t="s">
        <v>59</v>
      </c>
      <c r="E3869" s="2">
        <v>23</v>
      </c>
      <c r="F3869" t="str">
        <f t="shared" si="60"/>
        <v>Average Per Device1-in-2August Monthly System Peak Day100% Cycling23</v>
      </c>
      <c r="G3869">
        <v>1.2250129999999999</v>
      </c>
      <c r="H3869">
        <v>1.145219</v>
      </c>
      <c r="I3869">
        <v>72.555400000000006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10695</v>
      </c>
      <c r="P3869" t="s">
        <v>60</v>
      </c>
      <c r="Q3869" t="s">
        <v>58</v>
      </c>
    </row>
    <row r="3870" spans="1:17" x14ac:dyDescent="0.25">
      <c r="A3870" t="s">
        <v>43</v>
      </c>
      <c r="B3870" t="s">
        <v>36</v>
      </c>
      <c r="C3870" t="s">
        <v>48</v>
      </c>
      <c r="D3870" t="s">
        <v>59</v>
      </c>
      <c r="E3870" s="2">
        <v>23</v>
      </c>
      <c r="F3870" t="str">
        <f t="shared" si="60"/>
        <v>Aggregate1-in-2August Monthly System Peak Day100% Cycling23</v>
      </c>
      <c r="G3870">
        <v>16.176300000000001</v>
      </c>
      <c r="H3870">
        <v>15.12262</v>
      </c>
      <c r="I3870">
        <v>72.555400000000006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10695</v>
      </c>
      <c r="P3870" t="s">
        <v>60</v>
      </c>
      <c r="Q3870" t="s">
        <v>58</v>
      </c>
    </row>
    <row r="3871" spans="1:17" x14ac:dyDescent="0.25">
      <c r="A3871" t="s">
        <v>30</v>
      </c>
      <c r="B3871" t="s">
        <v>36</v>
      </c>
      <c r="C3871" t="s">
        <v>48</v>
      </c>
      <c r="D3871" t="s">
        <v>31</v>
      </c>
      <c r="E3871" s="2">
        <v>23</v>
      </c>
      <c r="F3871" t="str">
        <f t="shared" si="60"/>
        <v>Average Per Ton1-in-2August Monthly System Peak Day50% Cycling23</v>
      </c>
      <c r="G3871">
        <v>0.42778450000000001</v>
      </c>
      <c r="H3871">
        <v>0.4150662</v>
      </c>
      <c r="I3871">
        <v>72.5261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12331</v>
      </c>
      <c r="P3871" t="s">
        <v>60</v>
      </c>
      <c r="Q3871" t="s">
        <v>58</v>
      </c>
    </row>
    <row r="3872" spans="1:17" x14ac:dyDescent="0.25">
      <c r="A3872" t="s">
        <v>28</v>
      </c>
      <c r="B3872" t="s">
        <v>36</v>
      </c>
      <c r="C3872" t="s">
        <v>48</v>
      </c>
      <c r="D3872" t="s">
        <v>31</v>
      </c>
      <c r="E3872" s="2">
        <v>23</v>
      </c>
      <c r="F3872" t="str">
        <f t="shared" si="60"/>
        <v>Average Per Premise1-in-2August Monthly System Peak Day50% Cycling23</v>
      </c>
      <c r="G3872">
        <v>1.7559739999999999</v>
      </c>
      <c r="H3872">
        <v>1.7037679999999999</v>
      </c>
      <c r="I3872">
        <v>72.5261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12331</v>
      </c>
      <c r="P3872" t="s">
        <v>60</v>
      </c>
      <c r="Q3872" t="s">
        <v>58</v>
      </c>
    </row>
    <row r="3873" spans="1:17" x14ac:dyDescent="0.25">
      <c r="A3873" t="s">
        <v>29</v>
      </c>
      <c r="B3873" t="s">
        <v>36</v>
      </c>
      <c r="C3873" t="s">
        <v>48</v>
      </c>
      <c r="D3873" t="s">
        <v>31</v>
      </c>
      <c r="E3873" s="2">
        <v>23</v>
      </c>
      <c r="F3873" t="str">
        <f t="shared" si="60"/>
        <v>Average Per Device1-in-2August Monthly System Peak Day50% Cycling23</v>
      </c>
      <c r="G3873">
        <v>1.5012760000000001</v>
      </c>
      <c r="H3873">
        <v>1.4566429999999999</v>
      </c>
      <c r="I3873">
        <v>72.5261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12331</v>
      </c>
      <c r="P3873" t="s">
        <v>60</v>
      </c>
      <c r="Q3873" t="s">
        <v>58</v>
      </c>
    </row>
    <row r="3874" spans="1:17" x14ac:dyDescent="0.25">
      <c r="A3874" t="s">
        <v>43</v>
      </c>
      <c r="B3874" t="s">
        <v>36</v>
      </c>
      <c r="C3874" t="s">
        <v>48</v>
      </c>
      <c r="D3874" t="s">
        <v>31</v>
      </c>
      <c r="E3874" s="2">
        <v>23</v>
      </c>
      <c r="F3874" t="str">
        <f t="shared" si="60"/>
        <v>Aggregate1-in-2August Monthly System Peak Day50% Cycling23</v>
      </c>
      <c r="G3874">
        <v>21.652909999999999</v>
      </c>
      <c r="H3874">
        <v>21.009160000000001</v>
      </c>
      <c r="I3874">
        <v>72.5261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12331</v>
      </c>
      <c r="P3874" t="s">
        <v>60</v>
      </c>
      <c r="Q3874" t="s">
        <v>58</v>
      </c>
    </row>
    <row r="3875" spans="1:17" x14ac:dyDescent="0.25">
      <c r="A3875" t="s">
        <v>30</v>
      </c>
      <c r="B3875" t="s">
        <v>36</v>
      </c>
      <c r="C3875" t="s">
        <v>48</v>
      </c>
      <c r="D3875" t="s">
        <v>26</v>
      </c>
      <c r="E3875" s="2">
        <v>23</v>
      </c>
      <c r="F3875" t="str">
        <f t="shared" si="60"/>
        <v>Average Per Ton1-in-2August Monthly System Peak DayAll23</v>
      </c>
      <c r="G3875">
        <v>0.38584299999999999</v>
      </c>
      <c r="H3875">
        <v>0.36882120000000002</v>
      </c>
      <c r="I3875">
        <v>72.539699999999996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23026</v>
      </c>
      <c r="P3875" t="s">
        <v>60</v>
      </c>
      <c r="Q3875" t="s">
        <v>58</v>
      </c>
    </row>
    <row r="3876" spans="1:17" x14ac:dyDescent="0.25">
      <c r="A3876" t="s">
        <v>28</v>
      </c>
      <c r="B3876" t="s">
        <v>36</v>
      </c>
      <c r="C3876" t="s">
        <v>48</v>
      </c>
      <c r="D3876" t="s">
        <v>26</v>
      </c>
      <c r="E3876" s="2">
        <v>23</v>
      </c>
      <c r="F3876" t="str">
        <f t="shared" si="60"/>
        <v>Average Per Premise1-in-2August Monthly System Peak DayAll23</v>
      </c>
      <c r="G3876">
        <v>1.6513450000000001</v>
      </c>
      <c r="H3876">
        <v>1.5784940000000001</v>
      </c>
      <c r="I3876">
        <v>72.539699999999996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23026</v>
      </c>
      <c r="P3876" t="s">
        <v>60</v>
      </c>
      <c r="Q3876" t="s">
        <v>58</v>
      </c>
    </row>
    <row r="3877" spans="1:17" x14ac:dyDescent="0.25">
      <c r="A3877" t="s">
        <v>29</v>
      </c>
      <c r="B3877" t="s">
        <v>36</v>
      </c>
      <c r="C3877" t="s">
        <v>48</v>
      </c>
      <c r="D3877" t="s">
        <v>26</v>
      </c>
      <c r="E3877" s="2">
        <v>23</v>
      </c>
      <c r="F3877" t="str">
        <f t="shared" si="60"/>
        <v>Average Per Device1-in-2August Monthly System Peak DayAll23</v>
      </c>
      <c r="G3877">
        <v>1.3762799999999999</v>
      </c>
      <c r="H3877">
        <v>1.315564</v>
      </c>
      <c r="I3877">
        <v>72.539699999999996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23026</v>
      </c>
      <c r="P3877" t="s">
        <v>60</v>
      </c>
      <c r="Q3877" t="s">
        <v>58</v>
      </c>
    </row>
    <row r="3878" spans="1:17" x14ac:dyDescent="0.25">
      <c r="A3878" t="s">
        <v>43</v>
      </c>
      <c r="B3878" t="s">
        <v>36</v>
      </c>
      <c r="C3878" t="s">
        <v>48</v>
      </c>
      <c r="D3878" t="s">
        <v>26</v>
      </c>
      <c r="E3878" s="2">
        <v>23</v>
      </c>
      <c r="F3878" t="str">
        <f t="shared" si="60"/>
        <v>Aggregate1-in-2August Monthly System Peak DayAll23</v>
      </c>
      <c r="G3878">
        <v>38.023859999999999</v>
      </c>
      <c r="H3878">
        <v>36.346400000000003</v>
      </c>
      <c r="I3878">
        <v>72.539699999999996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23026</v>
      </c>
      <c r="P3878" t="s">
        <v>60</v>
      </c>
      <c r="Q3878" t="s">
        <v>58</v>
      </c>
    </row>
    <row r="3879" spans="1:17" x14ac:dyDescent="0.25">
      <c r="A3879" t="s">
        <v>30</v>
      </c>
      <c r="B3879" t="s">
        <v>36</v>
      </c>
      <c r="C3879" t="s">
        <v>37</v>
      </c>
      <c r="D3879" t="s">
        <v>59</v>
      </c>
      <c r="E3879" s="2">
        <v>23</v>
      </c>
      <c r="F3879" t="str">
        <f t="shared" si="60"/>
        <v>Average Per Ton1-in-2August Typical Event Day100% Cycling23</v>
      </c>
      <c r="G3879">
        <v>0.29588310000000001</v>
      </c>
      <c r="H3879">
        <v>0.27661000000000002</v>
      </c>
      <c r="I3879">
        <v>69.881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10695</v>
      </c>
      <c r="P3879" t="s">
        <v>60</v>
      </c>
      <c r="Q3879" t="s">
        <v>58</v>
      </c>
    </row>
    <row r="3880" spans="1:17" x14ac:dyDescent="0.25">
      <c r="A3880" t="s">
        <v>28</v>
      </c>
      <c r="B3880" t="s">
        <v>36</v>
      </c>
      <c r="C3880" t="s">
        <v>37</v>
      </c>
      <c r="D3880" t="s">
        <v>59</v>
      </c>
      <c r="E3880" s="2">
        <v>23</v>
      </c>
      <c r="F3880" t="str">
        <f t="shared" si="60"/>
        <v>Average Per Premise1-in-2August Typical Event Day100% Cycling23</v>
      </c>
      <c r="G3880">
        <v>1.3260400000000001</v>
      </c>
      <c r="H3880">
        <v>1.2396659999999999</v>
      </c>
      <c r="I3880">
        <v>69.881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10695</v>
      </c>
      <c r="P3880" t="s">
        <v>60</v>
      </c>
      <c r="Q3880" t="s">
        <v>58</v>
      </c>
    </row>
    <row r="3881" spans="1:17" x14ac:dyDescent="0.25">
      <c r="A3881" t="s">
        <v>29</v>
      </c>
      <c r="B3881" t="s">
        <v>36</v>
      </c>
      <c r="C3881" t="s">
        <v>37</v>
      </c>
      <c r="D3881" t="s">
        <v>59</v>
      </c>
      <c r="E3881" s="2">
        <v>23</v>
      </c>
      <c r="F3881" t="str">
        <f t="shared" si="60"/>
        <v>Average Per Device1-in-2August Typical Event Day100% Cycling23</v>
      </c>
      <c r="G3881">
        <v>1.073987</v>
      </c>
      <c r="H3881">
        <v>1.00403</v>
      </c>
      <c r="I3881">
        <v>69.881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10695</v>
      </c>
      <c r="P3881" t="s">
        <v>60</v>
      </c>
      <c r="Q3881" t="s">
        <v>58</v>
      </c>
    </row>
    <row r="3882" spans="1:17" x14ac:dyDescent="0.25">
      <c r="A3882" t="s">
        <v>43</v>
      </c>
      <c r="B3882" t="s">
        <v>36</v>
      </c>
      <c r="C3882" t="s">
        <v>37</v>
      </c>
      <c r="D3882" t="s">
        <v>59</v>
      </c>
      <c r="E3882" s="2">
        <v>23</v>
      </c>
      <c r="F3882" t="str">
        <f t="shared" si="60"/>
        <v>Aggregate1-in-2August Typical Event Day100% Cycling23</v>
      </c>
      <c r="G3882">
        <v>14.182</v>
      </c>
      <c r="H3882">
        <v>13.25822</v>
      </c>
      <c r="I3882">
        <v>69.881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10695</v>
      </c>
      <c r="P3882" t="s">
        <v>60</v>
      </c>
      <c r="Q3882" t="s">
        <v>58</v>
      </c>
    </row>
    <row r="3883" spans="1:17" x14ac:dyDescent="0.25">
      <c r="A3883" t="s">
        <v>30</v>
      </c>
      <c r="B3883" t="s">
        <v>36</v>
      </c>
      <c r="C3883" t="s">
        <v>37</v>
      </c>
      <c r="D3883" t="s">
        <v>31</v>
      </c>
      <c r="E3883" s="2">
        <v>23</v>
      </c>
      <c r="F3883" t="str">
        <f t="shared" si="60"/>
        <v>Average Per Ton1-in-2August Typical Event Day50% Cycling23</v>
      </c>
      <c r="G3883">
        <v>0.37906469999999998</v>
      </c>
      <c r="H3883">
        <v>0.36779499999999998</v>
      </c>
      <c r="I3883">
        <v>69.745900000000006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12331</v>
      </c>
      <c r="P3883" t="s">
        <v>60</v>
      </c>
      <c r="Q3883" t="s">
        <v>58</v>
      </c>
    </row>
    <row r="3884" spans="1:17" x14ac:dyDescent="0.25">
      <c r="A3884" t="s">
        <v>28</v>
      </c>
      <c r="B3884" t="s">
        <v>36</v>
      </c>
      <c r="C3884" t="s">
        <v>37</v>
      </c>
      <c r="D3884" t="s">
        <v>31</v>
      </c>
      <c r="E3884" s="2">
        <v>23</v>
      </c>
      <c r="F3884" t="str">
        <f t="shared" si="60"/>
        <v>Average Per Premise1-in-2August Typical Event Day50% Cycling23</v>
      </c>
      <c r="G3884">
        <v>1.5559879999999999</v>
      </c>
      <c r="H3884">
        <v>1.509728</v>
      </c>
      <c r="I3884">
        <v>69.745900000000006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12331</v>
      </c>
      <c r="P3884" t="s">
        <v>60</v>
      </c>
      <c r="Q3884" t="s">
        <v>58</v>
      </c>
    </row>
    <row r="3885" spans="1:17" x14ac:dyDescent="0.25">
      <c r="A3885" t="s">
        <v>29</v>
      </c>
      <c r="B3885" t="s">
        <v>36</v>
      </c>
      <c r="C3885" t="s">
        <v>37</v>
      </c>
      <c r="D3885" t="s">
        <v>31</v>
      </c>
      <c r="E3885" s="2">
        <v>23</v>
      </c>
      <c r="F3885" t="str">
        <f t="shared" si="60"/>
        <v>Average Per Device1-in-2August Typical Event Day50% Cycling23</v>
      </c>
      <c r="G3885">
        <v>1.330298</v>
      </c>
      <c r="H3885">
        <v>1.290748</v>
      </c>
      <c r="I3885">
        <v>69.745900000000006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12331</v>
      </c>
      <c r="P3885" t="s">
        <v>60</v>
      </c>
      <c r="Q3885" t="s">
        <v>58</v>
      </c>
    </row>
    <row r="3886" spans="1:17" x14ac:dyDescent="0.25">
      <c r="A3886" t="s">
        <v>43</v>
      </c>
      <c r="B3886" t="s">
        <v>36</v>
      </c>
      <c r="C3886" t="s">
        <v>37</v>
      </c>
      <c r="D3886" t="s">
        <v>31</v>
      </c>
      <c r="E3886" s="2">
        <v>23</v>
      </c>
      <c r="F3886" t="str">
        <f t="shared" si="60"/>
        <v>Aggregate1-in-2August Typical Event Day50% Cycling23</v>
      </c>
      <c r="G3886">
        <v>19.186889999999998</v>
      </c>
      <c r="H3886">
        <v>18.61646</v>
      </c>
      <c r="I3886">
        <v>69.745900000000006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12331</v>
      </c>
      <c r="P3886" t="s">
        <v>60</v>
      </c>
      <c r="Q3886" t="s">
        <v>58</v>
      </c>
    </row>
    <row r="3887" spans="1:17" x14ac:dyDescent="0.25">
      <c r="A3887" t="s">
        <v>30</v>
      </c>
      <c r="B3887" t="s">
        <v>36</v>
      </c>
      <c r="C3887" t="s">
        <v>37</v>
      </c>
      <c r="D3887" t="s">
        <v>26</v>
      </c>
      <c r="E3887" s="2">
        <v>23</v>
      </c>
      <c r="F3887" t="str">
        <f t="shared" si="60"/>
        <v>Average Per Ton1-in-2August Typical Event DayAll23</v>
      </c>
      <c r="G3887">
        <v>0.34042679999999997</v>
      </c>
      <c r="H3887">
        <v>0.3254396</v>
      </c>
      <c r="I3887">
        <v>69.808700000000002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23026</v>
      </c>
      <c r="P3887" t="s">
        <v>60</v>
      </c>
      <c r="Q3887" t="s">
        <v>58</v>
      </c>
    </row>
    <row r="3888" spans="1:17" x14ac:dyDescent="0.25">
      <c r="A3888" t="s">
        <v>28</v>
      </c>
      <c r="B3888" t="s">
        <v>36</v>
      </c>
      <c r="C3888" t="s">
        <v>37</v>
      </c>
      <c r="D3888" t="s">
        <v>26</v>
      </c>
      <c r="E3888" s="2">
        <v>23</v>
      </c>
      <c r="F3888" t="str">
        <f t="shared" si="60"/>
        <v>Average Per Premise1-in-2August Typical Event DayAll23</v>
      </c>
      <c r="G3888">
        <v>1.456971</v>
      </c>
      <c r="H3888">
        <v>1.392828</v>
      </c>
      <c r="I3888">
        <v>69.808700000000002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23026</v>
      </c>
      <c r="P3888" t="s">
        <v>60</v>
      </c>
      <c r="Q3888" t="s">
        <v>58</v>
      </c>
    </row>
    <row r="3889" spans="1:17" x14ac:dyDescent="0.25">
      <c r="A3889" t="s">
        <v>29</v>
      </c>
      <c r="B3889" t="s">
        <v>36</v>
      </c>
      <c r="C3889" t="s">
        <v>37</v>
      </c>
      <c r="D3889" t="s">
        <v>26</v>
      </c>
      <c r="E3889" s="2">
        <v>23</v>
      </c>
      <c r="F3889" t="str">
        <f t="shared" si="60"/>
        <v>Average Per Device1-in-2August Typical Event DayAll23</v>
      </c>
      <c r="G3889">
        <v>1.214283</v>
      </c>
      <c r="H3889">
        <v>1.1608240000000001</v>
      </c>
      <c r="I3889">
        <v>69.808700000000002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23026</v>
      </c>
      <c r="P3889" t="s">
        <v>60</v>
      </c>
      <c r="Q3889" t="s">
        <v>58</v>
      </c>
    </row>
    <row r="3890" spans="1:17" x14ac:dyDescent="0.25">
      <c r="A3890" t="s">
        <v>43</v>
      </c>
      <c r="B3890" t="s">
        <v>36</v>
      </c>
      <c r="C3890" t="s">
        <v>37</v>
      </c>
      <c r="D3890" t="s">
        <v>26</v>
      </c>
      <c r="E3890" s="2">
        <v>23</v>
      </c>
      <c r="F3890" t="str">
        <f t="shared" si="60"/>
        <v>Aggregate1-in-2August Typical Event DayAll23</v>
      </c>
      <c r="G3890">
        <v>33.548220000000001</v>
      </c>
      <c r="H3890">
        <v>32.071260000000002</v>
      </c>
      <c r="I3890">
        <v>69.808700000000002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23026</v>
      </c>
      <c r="P3890" t="s">
        <v>60</v>
      </c>
      <c r="Q3890" t="s">
        <v>58</v>
      </c>
    </row>
    <row r="3891" spans="1:17" x14ac:dyDescent="0.25">
      <c r="A3891" t="s">
        <v>30</v>
      </c>
      <c r="B3891" t="s">
        <v>36</v>
      </c>
      <c r="C3891" t="s">
        <v>49</v>
      </c>
      <c r="D3891" t="s">
        <v>59</v>
      </c>
      <c r="E3891" s="2">
        <v>23</v>
      </c>
      <c r="F3891" t="str">
        <f t="shared" si="60"/>
        <v>Average Per Ton1-in-2July Monthly System Peak Day100% Cycling23</v>
      </c>
      <c r="G3891">
        <v>0.2687039</v>
      </c>
      <c r="H3891">
        <v>0.25120130000000002</v>
      </c>
      <c r="I3891">
        <v>70.446899999999999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10695</v>
      </c>
      <c r="P3891" t="s">
        <v>60</v>
      </c>
      <c r="Q3891" t="s">
        <v>58</v>
      </c>
    </row>
    <row r="3892" spans="1:17" x14ac:dyDescent="0.25">
      <c r="A3892" t="s">
        <v>28</v>
      </c>
      <c r="B3892" t="s">
        <v>36</v>
      </c>
      <c r="C3892" t="s">
        <v>49</v>
      </c>
      <c r="D3892" t="s">
        <v>59</v>
      </c>
      <c r="E3892" s="2">
        <v>23</v>
      </c>
      <c r="F3892" t="str">
        <f t="shared" si="60"/>
        <v>Average Per Premise1-in-2July Monthly System Peak Day100% Cycling23</v>
      </c>
      <c r="G3892">
        <v>1.2042330000000001</v>
      </c>
      <c r="H3892">
        <v>1.125793</v>
      </c>
      <c r="I3892">
        <v>70.446899999999999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10695</v>
      </c>
      <c r="P3892" t="s">
        <v>60</v>
      </c>
      <c r="Q3892" t="s">
        <v>58</v>
      </c>
    </row>
    <row r="3893" spans="1:17" x14ac:dyDescent="0.25">
      <c r="A3893" t="s">
        <v>29</v>
      </c>
      <c r="B3893" t="s">
        <v>36</v>
      </c>
      <c r="C3893" t="s">
        <v>49</v>
      </c>
      <c r="D3893" t="s">
        <v>59</v>
      </c>
      <c r="E3893" s="2">
        <v>23</v>
      </c>
      <c r="F3893" t="str">
        <f t="shared" si="60"/>
        <v>Average Per Device1-in-2July Monthly System Peak Day100% Cycling23</v>
      </c>
      <c r="G3893">
        <v>0.97533320000000001</v>
      </c>
      <c r="H3893">
        <v>0.91180260000000002</v>
      </c>
      <c r="I3893">
        <v>70.446899999999999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10695</v>
      </c>
      <c r="P3893" t="s">
        <v>60</v>
      </c>
      <c r="Q3893" t="s">
        <v>58</v>
      </c>
    </row>
    <row r="3894" spans="1:17" x14ac:dyDescent="0.25">
      <c r="A3894" t="s">
        <v>43</v>
      </c>
      <c r="B3894" t="s">
        <v>36</v>
      </c>
      <c r="C3894" t="s">
        <v>49</v>
      </c>
      <c r="D3894" t="s">
        <v>59</v>
      </c>
      <c r="E3894" s="2">
        <v>23</v>
      </c>
      <c r="F3894" t="str">
        <f t="shared" si="60"/>
        <v>Aggregate1-in-2July Monthly System Peak Day100% Cycling23</v>
      </c>
      <c r="G3894">
        <v>12.87928</v>
      </c>
      <c r="H3894">
        <v>12.04035</v>
      </c>
      <c r="I3894">
        <v>70.446899999999999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10695</v>
      </c>
      <c r="P3894" t="s">
        <v>60</v>
      </c>
      <c r="Q3894" t="s">
        <v>58</v>
      </c>
    </row>
    <row r="3895" spans="1:17" x14ac:dyDescent="0.25">
      <c r="A3895" t="s">
        <v>30</v>
      </c>
      <c r="B3895" t="s">
        <v>36</v>
      </c>
      <c r="C3895" t="s">
        <v>49</v>
      </c>
      <c r="D3895" t="s">
        <v>31</v>
      </c>
      <c r="E3895" s="2">
        <v>23</v>
      </c>
      <c r="F3895" t="str">
        <f t="shared" si="60"/>
        <v>Average Per Ton1-in-2July Monthly System Peak Day50% Cycling23</v>
      </c>
      <c r="G3895">
        <v>0.3459718</v>
      </c>
      <c r="H3895">
        <v>0.33568589999999998</v>
      </c>
      <c r="I3895">
        <v>70.474900000000005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12331</v>
      </c>
      <c r="P3895" t="s">
        <v>60</v>
      </c>
      <c r="Q3895" t="s">
        <v>58</v>
      </c>
    </row>
    <row r="3896" spans="1:17" x14ac:dyDescent="0.25">
      <c r="A3896" t="s">
        <v>28</v>
      </c>
      <c r="B3896" t="s">
        <v>36</v>
      </c>
      <c r="C3896" t="s">
        <v>49</v>
      </c>
      <c r="D3896" t="s">
        <v>31</v>
      </c>
      <c r="E3896" s="2">
        <v>23</v>
      </c>
      <c r="F3896" t="str">
        <f t="shared" si="60"/>
        <v>Average Per Premise1-in-2July Monthly System Peak Day50% Cycling23</v>
      </c>
      <c r="G3896">
        <v>1.420148</v>
      </c>
      <c r="H3896">
        <v>1.3779269999999999</v>
      </c>
      <c r="I3896">
        <v>70.474900000000005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12331</v>
      </c>
      <c r="P3896" t="s">
        <v>60</v>
      </c>
      <c r="Q3896" t="s">
        <v>58</v>
      </c>
    </row>
    <row r="3897" spans="1:17" x14ac:dyDescent="0.25">
      <c r="A3897" t="s">
        <v>29</v>
      </c>
      <c r="B3897" t="s">
        <v>36</v>
      </c>
      <c r="C3897" t="s">
        <v>49</v>
      </c>
      <c r="D3897" t="s">
        <v>31</v>
      </c>
      <c r="E3897" s="2">
        <v>23</v>
      </c>
      <c r="F3897" t="str">
        <f t="shared" si="60"/>
        <v>Average Per Device1-in-2July Monthly System Peak Day50% Cycling23</v>
      </c>
      <c r="G3897">
        <v>1.214161</v>
      </c>
      <c r="H3897">
        <v>1.178064</v>
      </c>
      <c r="I3897">
        <v>70.474900000000005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12331</v>
      </c>
      <c r="P3897" t="s">
        <v>60</v>
      </c>
      <c r="Q3897" t="s">
        <v>58</v>
      </c>
    </row>
    <row r="3898" spans="1:17" x14ac:dyDescent="0.25">
      <c r="A3898" t="s">
        <v>43</v>
      </c>
      <c r="B3898" t="s">
        <v>36</v>
      </c>
      <c r="C3898" t="s">
        <v>49</v>
      </c>
      <c r="D3898" t="s">
        <v>31</v>
      </c>
      <c r="E3898" s="2">
        <v>23</v>
      </c>
      <c r="F3898" t="str">
        <f t="shared" si="60"/>
        <v>Aggregate1-in-2July Monthly System Peak Day50% Cycling23</v>
      </c>
      <c r="G3898">
        <v>17.511849999999999</v>
      </c>
      <c r="H3898">
        <v>16.991209999999999</v>
      </c>
      <c r="I3898">
        <v>70.474900000000005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12331</v>
      </c>
      <c r="P3898" t="s">
        <v>60</v>
      </c>
      <c r="Q3898" t="s">
        <v>58</v>
      </c>
    </row>
    <row r="3899" spans="1:17" x14ac:dyDescent="0.25">
      <c r="A3899" t="s">
        <v>30</v>
      </c>
      <c r="B3899" t="s">
        <v>36</v>
      </c>
      <c r="C3899" t="s">
        <v>49</v>
      </c>
      <c r="D3899" t="s">
        <v>26</v>
      </c>
      <c r="E3899" s="2">
        <v>23</v>
      </c>
      <c r="F3899" t="str">
        <f t="shared" si="60"/>
        <v>Average Per Ton1-in-2July Monthly System Peak DayAll23</v>
      </c>
      <c r="G3899">
        <v>0.31008089999999999</v>
      </c>
      <c r="H3899">
        <v>0.29644280000000001</v>
      </c>
      <c r="I3899">
        <v>70.4619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23026</v>
      </c>
      <c r="P3899" t="s">
        <v>60</v>
      </c>
      <c r="Q3899" t="s">
        <v>58</v>
      </c>
    </row>
    <row r="3900" spans="1:17" x14ac:dyDescent="0.25">
      <c r="A3900" t="s">
        <v>28</v>
      </c>
      <c r="B3900" t="s">
        <v>36</v>
      </c>
      <c r="C3900" t="s">
        <v>49</v>
      </c>
      <c r="D3900" t="s">
        <v>26</v>
      </c>
      <c r="E3900" s="2">
        <v>23</v>
      </c>
      <c r="F3900" t="str">
        <f t="shared" si="60"/>
        <v>Average Per Premise1-in-2July Monthly System Peak DayAll23</v>
      </c>
      <c r="G3900">
        <v>1.3270949999999999</v>
      </c>
      <c r="H3900">
        <v>1.268726</v>
      </c>
      <c r="I3900">
        <v>70.4619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23026</v>
      </c>
      <c r="P3900" t="s">
        <v>60</v>
      </c>
      <c r="Q3900" t="s">
        <v>58</v>
      </c>
    </row>
    <row r="3901" spans="1:17" x14ac:dyDescent="0.25">
      <c r="A3901" t="s">
        <v>29</v>
      </c>
      <c r="B3901" t="s">
        <v>36</v>
      </c>
      <c r="C3901" t="s">
        <v>49</v>
      </c>
      <c r="D3901" t="s">
        <v>26</v>
      </c>
      <c r="E3901" s="2">
        <v>23</v>
      </c>
      <c r="F3901" t="str">
        <f t="shared" si="60"/>
        <v>Average Per Device1-in-2July Monthly System Peak DayAll23</v>
      </c>
      <c r="G3901">
        <v>1.1060410000000001</v>
      </c>
      <c r="H3901">
        <v>1.0573939999999999</v>
      </c>
      <c r="I3901">
        <v>70.4619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23026</v>
      </c>
      <c r="P3901" t="s">
        <v>60</v>
      </c>
      <c r="Q3901" t="s">
        <v>58</v>
      </c>
    </row>
    <row r="3902" spans="1:17" x14ac:dyDescent="0.25">
      <c r="A3902" t="s">
        <v>43</v>
      </c>
      <c r="B3902" t="s">
        <v>36</v>
      </c>
      <c r="C3902" t="s">
        <v>49</v>
      </c>
      <c r="D3902" t="s">
        <v>26</v>
      </c>
      <c r="E3902" s="2">
        <v>23</v>
      </c>
      <c r="F3902" t="str">
        <f t="shared" si="60"/>
        <v>Aggregate1-in-2July Monthly System Peak DayAll23</v>
      </c>
      <c r="G3902">
        <v>30.557690000000001</v>
      </c>
      <c r="H3902">
        <v>29.21369</v>
      </c>
      <c r="I3902">
        <v>70.4619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23026</v>
      </c>
      <c r="P3902" t="s">
        <v>60</v>
      </c>
      <c r="Q3902" t="s">
        <v>58</v>
      </c>
    </row>
    <row r="3903" spans="1:17" x14ac:dyDescent="0.25">
      <c r="A3903" t="s">
        <v>30</v>
      </c>
      <c r="B3903" t="s">
        <v>36</v>
      </c>
      <c r="C3903" t="s">
        <v>50</v>
      </c>
      <c r="D3903" t="s">
        <v>59</v>
      </c>
      <c r="E3903" s="2">
        <v>23</v>
      </c>
      <c r="F3903" t="str">
        <f t="shared" si="60"/>
        <v>Average Per Ton1-in-2June Monthly System Peak Day100% Cycling23</v>
      </c>
      <c r="G3903">
        <v>0.22994390000000001</v>
      </c>
      <c r="H3903">
        <v>0.21496589999999999</v>
      </c>
      <c r="I3903">
        <v>63.956699999999998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10695</v>
      </c>
      <c r="P3903" t="s">
        <v>60</v>
      </c>
      <c r="Q3903" t="s">
        <v>58</v>
      </c>
    </row>
    <row r="3904" spans="1:17" x14ac:dyDescent="0.25">
      <c r="A3904" t="s">
        <v>28</v>
      </c>
      <c r="B3904" t="s">
        <v>36</v>
      </c>
      <c r="C3904" t="s">
        <v>50</v>
      </c>
      <c r="D3904" t="s">
        <v>59</v>
      </c>
      <c r="E3904" s="2">
        <v>23</v>
      </c>
      <c r="F3904" t="str">
        <f t="shared" si="60"/>
        <v>Average Per Premise1-in-2June Monthly System Peak Day100% Cycling23</v>
      </c>
      <c r="G3904">
        <v>1.0305249999999999</v>
      </c>
      <c r="H3904">
        <v>0.96339920000000001</v>
      </c>
      <c r="I3904">
        <v>63.956699999999998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10695</v>
      </c>
      <c r="P3904" t="s">
        <v>60</v>
      </c>
      <c r="Q3904" t="s">
        <v>58</v>
      </c>
    </row>
    <row r="3905" spans="1:17" x14ac:dyDescent="0.25">
      <c r="A3905" t="s">
        <v>29</v>
      </c>
      <c r="B3905" t="s">
        <v>36</v>
      </c>
      <c r="C3905" t="s">
        <v>50</v>
      </c>
      <c r="D3905" t="s">
        <v>59</v>
      </c>
      <c r="E3905" s="2">
        <v>23</v>
      </c>
      <c r="F3905" t="str">
        <f t="shared" si="60"/>
        <v>Average Per Device1-in-2June Monthly System Peak Day100% Cycling23</v>
      </c>
      <c r="G3905">
        <v>0.83464329999999998</v>
      </c>
      <c r="H3905">
        <v>0.78027679999999999</v>
      </c>
      <c r="I3905">
        <v>63.956699999999998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10695</v>
      </c>
      <c r="P3905" t="s">
        <v>60</v>
      </c>
      <c r="Q3905" t="s">
        <v>58</v>
      </c>
    </row>
    <row r="3906" spans="1:17" x14ac:dyDescent="0.25">
      <c r="A3906" t="s">
        <v>43</v>
      </c>
      <c r="B3906" t="s">
        <v>36</v>
      </c>
      <c r="C3906" t="s">
        <v>50</v>
      </c>
      <c r="D3906" t="s">
        <v>59</v>
      </c>
      <c r="E3906" s="2">
        <v>23</v>
      </c>
      <c r="F3906" t="str">
        <f t="shared" si="60"/>
        <v>Aggregate1-in-2June Monthly System Peak Day100% Cycling23</v>
      </c>
      <c r="G3906">
        <v>11.021459999999999</v>
      </c>
      <c r="H3906">
        <v>10.30355</v>
      </c>
      <c r="I3906">
        <v>63.956699999999998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10695</v>
      </c>
      <c r="P3906" t="s">
        <v>60</v>
      </c>
      <c r="Q3906" t="s">
        <v>58</v>
      </c>
    </row>
    <row r="3907" spans="1:17" x14ac:dyDescent="0.25">
      <c r="A3907" t="s">
        <v>30</v>
      </c>
      <c r="B3907" t="s">
        <v>36</v>
      </c>
      <c r="C3907" t="s">
        <v>50</v>
      </c>
      <c r="D3907" t="s">
        <v>31</v>
      </c>
      <c r="E3907" s="2">
        <v>23</v>
      </c>
      <c r="F3907" t="str">
        <f t="shared" ref="F3907:F3970" si="61">CONCATENATE(A3907,B3907,C3907,D3907,E3907)</f>
        <v>Average Per Ton1-in-2June Monthly System Peak Day50% Cycling23</v>
      </c>
      <c r="G3907">
        <v>0.30166349999999997</v>
      </c>
      <c r="H3907">
        <v>0.29269489999999998</v>
      </c>
      <c r="I3907">
        <v>63.715600000000002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12331</v>
      </c>
      <c r="P3907" t="s">
        <v>60</v>
      </c>
      <c r="Q3907" t="s">
        <v>58</v>
      </c>
    </row>
    <row r="3908" spans="1:17" x14ac:dyDescent="0.25">
      <c r="A3908" t="s">
        <v>28</v>
      </c>
      <c r="B3908" t="s">
        <v>36</v>
      </c>
      <c r="C3908" t="s">
        <v>50</v>
      </c>
      <c r="D3908" t="s">
        <v>31</v>
      </c>
      <c r="E3908" s="2">
        <v>23</v>
      </c>
      <c r="F3908" t="str">
        <f t="shared" si="61"/>
        <v>Average Per Premise1-in-2June Monthly System Peak Day50% Cycling23</v>
      </c>
      <c r="G3908">
        <v>1.2382709999999999</v>
      </c>
      <c r="H3908">
        <v>1.201457</v>
      </c>
      <c r="I3908">
        <v>63.715600000000002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12331</v>
      </c>
      <c r="P3908" t="s">
        <v>60</v>
      </c>
      <c r="Q3908" t="s">
        <v>58</v>
      </c>
    </row>
    <row r="3909" spans="1:17" x14ac:dyDescent="0.25">
      <c r="A3909" t="s">
        <v>29</v>
      </c>
      <c r="B3909" t="s">
        <v>36</v>
      </c>
      <c r="C3909" t="s">
        <v>50</v>
      </c>
      <c r="D3909" t="s">
        <v>31</v>
      </c>
      <c r="E3909" s="2">
        <v>23</v>
      </c>
      <c r="F3909" t="str">
        <f t="shared" si="61"/>
        <v>Average Per Device1-in-2June Monthly System Peak Day50% Cycling23</v>
      </c>
      <c r="G3909">
        <v>1.058665</v>
      </c>
      <c r="H3909">
        <v>1.02719</v>
      </c>
      <c r="I3909">
        <v>63.715600000000002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12331</v>
      </c>
      <c r="P3909" t="s">
        <v>60</v>
      </c>
      <c r="Q3909" t="s">
        <v>58</v>
      </c>
    </row>
    <row r="3910" spans="1:17" x14ac:dyDescent="0.25">
      <c r="A3910" t="s">
        <v>43</v>
      </c>
      <c r="B3910" t="s">
        <v>36</v>
      </c>
      <c r="C3910" t="s">
        <v>50</v>
      </c>
      <c r="D3910" t="s">
        <v>31</v>
      </c>
      <c r="E3910" s="2">
        <v>23</v>
      </c>
      <c r="F3910" t="str">
        <f t="shared" si="61"/>
        <v>Aggregate1-in-2June Monthly System Peak Day50% Cycling23</v>
      </c>
      <c r="G3910">
        <v>15.269119999999999</v>
      </c>
      <c r="H3910">
        <v>14.815160000000001</v>
      </c>
      <c r="I3910">
        <v>63.715600000000002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12331</v>
      </c>
      <c r="P3910" t="s">
        <v>60</v>
      </c>
      <c r="Q3910" t="s">
        <v>58</v>
      </c>
    </row>
    <row r="3911" spans="1:17" x14ac:dyDescent="0.25">
      <c r="A3911" t="s">
        <v>30</v>
      </c>
      <c r="B3911" t="s">
        <v>36</v>
      </c>
      <c r="C3911" t="s">
        <v>50</v>
      </c>
      <c r="D3911" t="s">
        <v>26</v>
      </c>
      <c r="E3911" s="2">
        <v>23</v>
      </c>
      <c r="F3911" t="str">
        <f t="shared" si="61"/>
        <v>Average Per Ton1-in-2June Monthly System Peak DayAll23</v>
      </c>
      <c r="G3911">
        <v>0.26834970000000002</v>
      </c>
      <c r="H3911">
        <v>0.25658979999999998</v>
      </c>
      <c r="I3911">
        <v>63.827599999999997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23026</v>
      </c>
      <c r="P3911" t="s">
        <v>60</v>
      </c>
      <c r="Q3911" t="s">
        <v>58</v>
      </c>
    </row>
    <row r="3912" spans="1:17" x14ac:dyDescent="0.25">
      <c r="A3912" t="s">
        <v>28</v>
      </c>
      <c r="B3912" t="s">
        <v>36</v>
      </c>
      <c r="C3912" t="s">
        <v>50</v>
      </c>
      <c r="D3912" t="s">
        <v>26</v>
      </c>
      <c r="E3912" s="2">
        <v>23</v>
      </c>
      <c r="F3912" t="str">
        <f t="shared" si="61"/>
        <v>Average Per Premise1-in-2June Monthly System Peak DayAll23</v>
      </c>
      <c r="G3912">
        <v>1.148493</v>
      </c>
      <c r="H3912">
        <v>1.0981620000000001</v>
      </c>
      <c r="I3912">
        <v>63.827599999999997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23026</v>
      </c>
      <c r="P3912" t="s">
        <v>60</v>
      </c>
      <c r="Q3912" t="s">
        <v>58</v>
      </c>
    </row>
    <row r="3913" spans="1:17" x14ac:dyDescent="0.25">
      <c r="A3913" t="s">
        <v>29</v>
      </c>
      <c r="B3913" t="s">
        <v>36</v>
      </c>
      <c r="C3913" t="s">
        <v>50</v>
      </c>
      <c r="D3913" t="s">
        <v>26</v>
      </c>
      <c r="E3913" s="2">
        <v>23</v>
      </c>
      <c r="F3913" t="str">
        <f t="shared" si="61"/>
        <v>Average Per Device1-in-2June Monthly System Peak DayAll23</v>
      </c>
      <c r="G3913">
        <v>0.95718809999999999</v>
      </c>
      <c r="H3913">
        <v>0.91524110000000003</v>
      </c>
      <c r="I3913">
        <v>63.827599999999997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23026</v>
      </c>
      <c r="P3913" t="s">
        <v>60</v>
      </c>
      <c r="Q3913" t="s">
        <v>58</v>
      </c>
    </row>
    <row r="3914" spans="1:17" x14ac:dyDescent="0.25">
      <c r="A3914" t="s">
        <v>43</v>
      </c>
      <c r="B3914" t="s">
        <v>36</v>
      </c>
      <c r="C3914" t="s">
        <v>50</v>
      </c>
      <c r="D3914" t="s">
        <v>26</v>
      </c>
      <c r="E3914" s="2">
        <v>23</v>
      </c>
      <c r="F3914" t="str">
        <f t="shared" si="61"/>
        <v>Aggregate1-in-2June Monthly System Peak DayAll23</v>
      </c>
      <c r="G3914">
        <v>26.44519</v>
      </c>
      <c r="H3914">
        <v>25.286280000000001</v>
      </c>
      <c r="I3914">
        <v>63.827599999999997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23026</v>
      </c>
      <c r="P3914" t="s">
        <v>60</v>
      </c>
      <c r="Q3914" t="s">
        <v>58</v>
      </c>
    </row>
    <row r="3915" spans="1:17" x14ac:dyDescent="0.25">
      <c r="A3915" t="s">
        <v>30</v>
      </c>
      <c r="B3915" t="s">
        <v>36</v>
      </c>
      <c r="C3915" t="s">
        <v>51</v>
      </c>
      <c r="D3915" t="s">
        <v>59</v>
      </c>
      <c r="E3915" s="2">
        <v>23</v>
      </c>
      <c r="F3915" t="str">
        <f t="shared" si="61"/>
        <v>Average Per Ton1-in-2May Monthly System Peak Day100% Cycling23</v>
      </c>
      <c r="G3915">
        <v>0.174341</v>
      </c>
      <c r="H3915">
        <v>0.16298489999999999</v>
      </c>
      <c r="I3915">
        <v>60.511000000000003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10695</v>
      </c>
      <c r="P3915" t="s">
        <v>60</v>
      </c>
      <c r="Q3915" t="s">
        <v>58</v>
      </c>
    </row>
    <row r="3916" spans="1:17" x14ac:dyDescent="0.25">
      <c r="A3916" t="s">
        <v>28</v>
      </c>
      <c r="B3916" t="s">
        <v>36</v>
      </c>
      <c r="C3916" t="s">
        <v>51</v>
      </c>
      <c r="D3916" t="s">
        <v>59</v>
      </c>
      <c r="E3916" s="2">
        <v>23</v>
      </c>
      <c r="F3916" t="str">
        <f t="shared" si="61"/>
        <v>Average Per Premise1-in-2May Monthly System Peak Day100% Cycling23</v>
      </c>
      <c r="G3916">
        <v>0.7813329</v>
      </c>
      <c r="H3916">
        <v>0.7304389</v>
      </c>
      <c r="I3916">
        <v>60.511000000000003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10695</v>
      </c>
      <c r="P3916" t="s">
        <v>60</v>
      </c>
      <c r="Q3916" t="s">
        <v>58</v>
      </c>
    </row>
    <row r="3917" spans="1:17" x14ac:dyDescent="0.25">
      <c r="A3917" t="s">
        <v>29</v>
      </c>
      <c r="B3917" t="s">
        <v>36</v>
      </c>
      <c r="C3917" t="s">
        <v>51</v>
      </c>
      <c r="D3917" t="s">
        <v>59</v>
      </c>
      <c r="E3917" s="2">
        <v>23</v>
      </c>
      <c r="F3917" t="str">
        <f t="shared" si="61"/>
        <v>Average Per Device1-in-2May Monthly System Peak Day100% Cycling23</v>
      </c>
      <c r="G3917">
        <v>0.63281750000000003</v>
      </c>
      <c r="H3917">
        <v>0.59159740000000005</v>
      </c>
      <c r="I3917">
        <v>60.511000000000003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10695</v>
      </c>
      <c r="P3917" t="s">
        <v>60</v>
      </c>
      <c r="Q3917" t="s">
        <v>58</v>
      </c>
    </row>
    <row r="3918" spans="1:17" x14ac:dyDescent="0.25">
      <c r="A3918" t="s">
        <v>43</v>
      </c>
      <c r="B3918" t="s">
        <v>36</v>
      </c>
      <c r="C3918" t="s">
        <v>51</v>
      </c>
      <c r="D3918" t="s">
        <v>59</v>
      </c>
      <c r="E3918" s="2">
        <v>23</v>
      </c>
      <c r="F3918" t="str">
        <f t="shared" si="61"/>
        <v>Aggregate1-in-2May Monthly System Peak Day100% Cycling23</v>
      </c>
      <c r="G3918">
        <v>8.3563550000000006</v>
      </c>
      <c r="H3918">
        <v>7.8120440000000002</v>
      </c>
      <c r="I3918">
        <v>60.511000000000003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10695</v>
      </c>
      <c r="P3918" t="s">
        <v>60</v>
      </c>
      <c r="Q3918" t="s">
        <v>58</v>
      </c>
    </row>
    <row r="3919" spans="1:17" x14ac:dyDescent="0.25">
      <c r="A3919" t="s">
        <v>30</v>
      </c>
      <c r="B3919" t="s">
        <v>36</v>
      </c>
      <c r="C3919" t="s">
        <v>51</v>
      </c>
      <c r="D3919" t="s">
        <v>31</v>
      </c>
      <c r="E3919" s="2">
        <v>23</v>
      </c>
      <c r="F3919" t="str">
        <f t="shared" si="61"/>
        <v>Average Per Ton1-in-2May Monthly System Peak Day50% Cycling23</v>
      </c>
      <c r="G3919">
        <v>0.23883399999999999</v>
      </c>
      <c r="H3919">
        <v>0.2317333</v>
      </c>
      <c r="I3919">
        <v>60.241199999999999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12331</v>
      </c>
      <c r="P3919" t="s">
        <v>60</v>
      </c>
      <c r="Q3919" t="s">
        <v>58</v>
      </c>
    </row>
    <row r="3920" spans="1:17" x14ac:dyDescent="0.25">
      <c r="A3920" t="s">
        <v>28</v>
      </c>
      <c r="B3920" t="s">
        <v>36</v>
      </c>
      <c r="C3920" t="s">
        <v>51</v>
      </c>
      <c r="D3920" t="s">
        <v>31</v>
      </c>
      <c r="E3920" s="2">
        <v>23</v>
      </c>
      <c r="F3920" t="str">
        <f t="shared" si="61"/>
        <v>Average Per Premise1-in-2May Monthly System Peak Day50% Cycling23</v>
      </c>
      <c r="G3920">
        <v>0.98036800000000002</v>
      </c>
      <c r="H3920">
        <v>0.95122119999999999</v>
      </c>
      <c r="I3920">
        <v>60.241199999999999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12331</v>
      </c>
      <c r="P3920" t="s">
        <v>60</v>
      </c>
      <c r="Q3920" t="s">
        <v>58</v>
      </c>
    </row>
    <row r="3921" spans="1:17" x14ac:dyDescent="0.25">
      <c r="A3921" t="s">
        <v>29</v>
      </c>
      <c r="B3921" t="s">
        <v>36</v>
      </c>
      <c r="C3921" t="s">
        <v>51</v>
      </c>
      <c r="D3921" t="s">
        <v>31</v>
      </c>
      <c r="E3921" s="2">
        <v>23</v>
      </c>
      <c r="F3921" t="str">
        <f t="shared" si="61"/>
        <v>Average Per Device1-in-2May Monthly System Peak Day50% Cycling23</v>
      </c>
      <c r="G3921">
        <v>0.83816939999999995</v>
      </c>
      <c r="H3921">
        <v>0.81325020000000003</v>
      </c>
      <c r="I3921">
        <v>60.241199999999999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12331</v>
      </c>
      <c r="P3921" t="s">
        <v>60</v>
      </c>
      <c r="Q3921" t="s">
        <v>58</v>
      </c>
    </row>
    <row r="3922" spans="1:17" x14ac:dyDescent="0.25">
      <c r="A3922" t="s">
        <v>43</v>
      </c>
      <c r="B3922" t="s">
        <v>36</v>
      </c>
      <c r="C3922" t="s">
        <v>51</v>
      </c>
      <c r="D3922" t="s">
        <v>31</v>
      </c>
      <c r="E3922" s="2">
        <v>23</v>
      </c>
      <c r="F3922" t="str">
        <f t="shared" si="61"/>
        <v>Aggregate1-in-2May Monthly System Peak Day50% Cycling23</v>
      </c>
      <c r="G3922">
        <v>12.08892</v>
      </c>
      <c r="H3922">
        <v>11.729509999999999</v>
      </c>
      <c r="I3922">
        <v>60.241199999999999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12331</v>
      </c>
      <c r="P3922" t="s">
        <v>60</v>
      </c>
      <c r="Q3922" t="s">
        <v>58</v>
      </c>
    </row>
    <row r="3923" spans="1:17" x14ac:dyDescent="0.25">
      <c r="A3923" t="s">
        <v>30</v>
      </c>
      <c r="B3923" t="s">
        <v>36</v>
      </c>
      <c r="C3923" t="s">
        <v>51</v>
      </c>
      <c r="D3923" t="s">
        <v>26</v>
      </c>
      <c r="E3923" s="2">
        <v>23</v>
      </c>
      <c r="F3923" t="str">
        <f t="shared" si="61"/>
        <v>Average Per Ton1-in-2May Monthly System Peak DayAll23</v>
      </c>
      <c r="G3923">
        <v>0.20887700000000001</v>
      </c>
      <c r="H3923">
        <v>0.1997997</v>
      </c>
      <c r="I3923">
        <v>60.366500000000002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23026</v>
      </c>
      <c r="P3923" t="s">
        <v>60</v>
      </c>
      <c r="Q3923" t="s">
        <v>58</v>
      </c>
    </row>
    <row r="3924" spans="1:17" x14ac:dyDescent="0.25">
      <c r="A3924" t="s">
        <v>28</v>
      </c>
      <c r="B3924" t="s">
        <v>36</v>
      </c>
      <c r="C3924" t="s">
        <v>51</v>
      </c>
      <c r="D3924" t="s">
        <v>26</v>
      </c>
      <c r="E3924" s="2">
        <v>23</v>
      </c>
      <c r="F3924" t="str">
        <f t="shared" si="61"/>
        <v>Average Per Premise1-in-2May Monthly System Peak DayAll23</v>
      </c>
      <c r="G3924">
        <v>0.89395919999999995</v>
      </c>
      <c r="H3924">
        <v>0.85510980000000003</v>
      </c>
      <c r="I3924">
        <v>60.366500000000002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23026</v>
      </c>
      <c r="P3924" t="s">
        <v>60</v>
      </c>
      <c r="Q3924" t="s">
        <v>58</v>
      </c>
    </row>
    <row r="3925" spans="1:17" x14ac:dyDescent="0.25">
      <c r="A3925" t="s">
        <v>29</v>
      </c>
      <c r="B3925" t="s">
        <v>36</v>
      </c>
      <c r="C3925" t="s">
        <v>51</v>
      </c>
      <c r="D3925" t="s">
        <v>26</v>
      </c>
      <c r="E3925" s="2">
        <v>23</v>
      </c>
      <c r="F3925" t="str">
        <f t="shared" si="61"/>
        <v>Average Per Device1-in-2May Monthly System Peak DayAll23</v>
      </c>
      <c r="G3925">
        <v>0.7450523</v>
      </c>
      <c r="H3925">
        <v>0.71267400000000003</v>
      </c>
      <c r="I3925">
        <v>60.366500000000002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23026</v>
      </c>
      <c r="P3925" t="s">
        <v>60</v>
      </c>
      <c r="Q3925" t="s">
        <v>58</v>
      </c>
    </row>
    <row r="3926" spans="1:17" x14ac:dyDescent="0.25">
      <c r="A3926" t="s">
        <v>43</v>
      </c>
      <c r="B3926" t="s">
        <v>36</v>
      </c>
      <c r="C3926" t="s">
        <v>51</v>
      </c>
      <c r="D3926" t="s">
        <v>26</v>
      </c>
      <c r="E3926" s="2">
        <v>23</v>
      </c>
      <c r="F3926" t="str">
        <f t="shared" si="61"/>
        <v>Aggregate1-in-2May Monthly System Peak DayAll23</v>
      </c>
      <c r="G3926">
        <v>20.584309999999999</v>
      </c>
      <c r="H3926">
        <v>19.68976</v>
      </c>
      <c r="I3926">
        <v>60.366500000000002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23026</v>
      </c>
      <c r="P3926" t="s">
        <v>60</v>
      </c>
      <c r="Q3926" t="s">
        <v>58</v>
      </c>
    </row>
    <row r="3927" spans="1:17" x14ac:dyDescent="0.25">
      <c r="A3927" t="s">
        <v>30</v>
      </c>
      <c r="B3927" t="s">
        <v>36</v>
      </c>
      <c r="C3927" t="s">
        <v>52</v>
      </c>
      <c r="D3927" t="s">
        <v>59</v>
      </c>
      <c r="E3927" s="2">
        <v>23</v>
      </c>
      <c r="F3927" t="str">
        <f t="shared" si="61"/>
        <v>Average Per Ton1-in-2October Monthly System Peak Day100% Cycling23</v>
      </c>
      <c r="G3927">
        <v>0.21706539999999999</v>
      </c>
      <c r="H3927">
        <v>0.2029263</v>
      </c>
      <c r="I3927">
        <v>65.926000000000002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10695</v>
      </c>
      <c r="P3927" t="s">
        <v>60</v>
      </c>
      <c r="Q3927" t="s">
        <v>58</v>
      </c>
    </row>
    <row r="3928" spans="1:17" x14ac:dyDescent="0.25">
      <c r="A3928" t="s">
        <v>28</v>
      </c>
      <c r="B3928" t="s">
        <v>36</v>
      </c>
      <c r="C3928" t="s">
        <v>52</v>
      </c>
      <c r="D3928" t="s">
        <v>59</v>
      </c>
      <c r="E3928" s="2">
        <v>23</v>
      </c>
      <c r="F3928" t="str">
        <f t="shared" si="61"/>
        <v>Average Per Premise1-in-2October Monthly System Peak Day100% Cycling23</v>
      </c>
      <c r="G3928">
        <v>0.97280809999999995</v>
      </c>
      <c r="H3928">
        <v>0.90944190000000003</v>
      </c>
      <c r="I3928">
        <v>65.926000000000002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10695</v>
      </c>
      <c r="P3928" t="s">
        <v>60</v>
      </c>
      <c r="Q3928" t="s">
        <v>58</v>
      </c>
    </row>
    <row r="3929" spans="1:17" x14ac:dyDescent="0.25">
      <c r="A3929" t="s">
        <v>29</v>
      </c>
      <c r="B3929" t="s">
        <v>36</v>
      </c>
      <c r="C3929" t="s">
        <v>52</v>
      </c>
      <c r="D3929" t="s">
        <v>59</v>
      </c>
      <c r="E3929" s="2">
        <v>23</v>
      </c>
      <c r="F3929" t="str">
        <f t="shared" si="61"/>
        <v>Average Per Device1-in-2October Monthly System Peak Day100% Cycling23</v>
      </c>
      <c r="G3929">
        <v>0.78789719999999996</v>
      </c>
      <c r="H3929">
        <v>0.7365756</v>
      </c>
      <c r="I3929">
        <v>65.926000000000002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10695</v>
      </c>
      <c r="P3929" t="s">
        <v>60</v>
      </c>
      <c r="Q3929" t="s">
        <v>58</v>
      </c>
    </row>
    <row r="3930" spans="1:17" x14ac:dyDescent="0.25">
      <c r="A3930" t="s">
        <v>43</v>
      </c>
      <c r="B3930" t="s">
        <v>36</v>
      </c>
      <c r="C3930" t="s">
        <v>52</v>
      </c>
      <c r="D3930" t="s">
        <v>59</v>
      </c>
      <c r="E3930" s="2">
        <v>23</v>
      </c>
      <c r="F3930" t="str">
        <f t="shared" si="61"/>
        <v>Aggregate1-in-2October Monthly System Peak Day100% Cycling23</v>
      </c>
      <c r="G3930">
        <v>10.40418</v>
      </c>
      <c r="H3930">
        <v>9.7264809999999997</v>
      </c>
      <c r="I3930">
        <v>65.926000000000002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10695</v>
      </c>
      <c r="P3930" t="s">
        <v>60</v>
      </c>
      <c r="Q3930" t="s">
        <v>58</v>
      </c>
    </row>
    <row r="3931" spans="1:17" x14ac:dyDescent="0.25">
      <c r="A3931" t="s">
        <v>30</v>
      </c>
      <c r="B3931" t="s">
        <v>36</v>
      </c>
      <c r="C3931" t="s">
        <v>52</v>
      </c>
      <c r="D3931" t="s">
        <v>31</v>
      </c>
      <c r="E3931" s="2">
        <v>23</v>
      </c>
      <c r="F3931" t="str">
        <f t="shared" si="61"/>
        <v>Average Per Ton1-in-2October Monthly System Peak Day50% Cycling23</v>
      </c>
      <c r="G3931">
        <v>0.28418900000000002</v>
      </c>
      <c r="H3931">
        <v>0.27573989999999998</v>
      </c>
      <c r="I3931">
        <v>65.569100000000006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12331</v>
      </c>
      <c r="P3931" t="s">
        <v>60</v>
      </c>
      <c r="Q3931" t="s">
        <v>58</v>
      </c>
    </row>
    <row r="3932" spans="1:17" x14ac:dyDescent="0.25">
      <c r="A3932" t="s">
        <v>28</v>
      </c>
      <c r="B3932" t="s">
        <v>36</v>
      </c>
      <c r="C3932" t="s">
        <v>52</v>
      </c>
      <c r="D3932" t="s">
        <v>31</v>
      </c>
      <c r="E3932" s="2">
        <v>23</v>
      </c>
      <c r="F3932" t="str">
        <f t="shared" si="61"/>
        <v>Average Per Premise1-in-2October Monthly System Peak Day50% Cycling23</v>
      </c>
      <c r="G3932">
        <v>1.166542</v>
      </c>
      <c r="H3932">
        <v>1.1318600000000001</v>
      </c>
      <c r="I3932">
        <v>65.569100000000006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12331</v>
      </c>
      <c r="P3932" t="s">
        <v>60</v>
      </c>
      <c r="Q3932" t="s">
        <v>58</v>
      </c>
    </row>
    <row r="3933" spans="1:17" x14ac:dyDescent="0.25">
      <c r="A3933" t="s">
        <v>29</v>
      </c>
      <c r="B3933" t="s">
        <v>36</v>
      </c>
      <c r="C3933" t="s">
        <v>52</v>
      </c>
      <c r="D3933" t="s">
        <v>31</v>
      </c>
      <c r="E3933" s="2">
        <v>23</v>
      </c>
      <c r="F3933" t="str">
        <f t="shared" si="61"/>
        <v>Average Per Device1-in-2October Monthly System Peak Day50% Cycling23</v>
      </c>
      <c r="G3933">
        <v>0.99733919999999998</v>
      </c>
      <c r="H3933">
        <v>0.96768790000000005</v>
      </c>
      <c r="I3933">
        <v>65.569100000000006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12331</v>
      </c>
      <c r="P3933" t="s">
        <v>60</v>
      </c>
      <c r="Q3933" t="s">
        <v>58</v>
      </c>
    </row>
    <row r="3934" spans="1:17" x14ac:dyDescent="0.25">
      <c r="A3934" t="s">
        <v>43</v>
      </c>
      <c r="B3934" t="s">
        <v>36</v>
      </c>
      <c r="C3934" t="s">
        <v>52</v>
      </c>
      <c r="D3934" t="s">
        <v>31</v>
      </c>
      <c r="E3934" s="2">
        <v>23</v>
      </c>
      <c r="F3934" t="str">
        <f t="shared" si="61"/>
        <v>Aggregate1-in-2October Monthly System Peak Day50% Cycling23</v>
      </c>
      <c r="G3934">
        <v>14.38462</v>
      </c>
      <c r="H3934">
        <v>13.95696</v>
      </c>
      <c r="I3934">
        <v>65.569100000000006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12331</v>
      </c>
      <c r="P3934" t="s">
        <v>60</v>
      </c>
      <c r="Q3934" t="s">
        <v>58</v>
      </c>
    </row>
    <row r="3935" spans="1:17" x14ac:dyDescent="0.25">
      <c r="A3935" t="s">
        <v>30</v>
      </c>
      <c r="B3935" t="s">
        <v>36</v>
      </c>
      <c r="C3935" t="s">
        <v>52</v>
      </c>
      <c r="D3935" t="s">
        <v>26</v>
      </c>
      <c r="E3935" s="2">
        <v>23</v>
      </c>
      <c r="F3935" t="str">
        <f t="shared" si="61"/>
        <v>Average Per Ton1-in-2October Monthly System Peak DayAll23</v>
      </c>
      <c r="G3935">
        <v>0.25301010000000002</v>
      </c>
      <c r="H3935">
        <v>0.24191799999999999</v>
      </c>
      <c r="I3935">
        <v>65.734899999999996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23026</v>
      </c>
      <c r="P3935" t="s">
        <v>60</v>
      </c>
      <c r="Q3935" t="s">
        <v>58</v>
      </c>
    </row>
    <row r="3936" spans="1:17" x14ac:dyDescent="0.25">
      <c r="A3936" t="s">
        <v>28</v>
      </c>
      <c r="B3936" t="s">
        <v>36</v>
      </c>
      <c r="C3936" t="s">
        <v>52</v>
      </c>
      <c r="D3936" t="s">
        <v>26</v>
      </c>
      <c r="E3936" s="2">
        <v>23</v>
      </c>
      <c r="F3936" t="str">
        <f t="shared" si="61"/>
        <v>Average Per Premise1-in-2October Monthly System Peak DayAll23</v>
      </c>
      <c r="G3936">
        <v>1.0828420000000001</v>
      </c>
      <c r="H3936">
        <v>1.035369</v>
      </c>
      <c r="I3936">
        <v>65.734899999999996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23026</v>
      </c>
      <c r="P3936" t="s">
        <v>60</v>
      </c>
      <c r="Q3936" t="s">
        <v>58</v>
      </c>
    </row>
    <row r="3937" spans="1:17" x14ac:dyDescent="0.25">
      <c r="A3937" t="s">
        <v>29</v>
      </c>
      <c r="B3937" t="s">
        <v>36</v>
      </c>
      <c r="C3937" t="s">
        <v>52</v>
      </c>
      <c r="D3937" t="s">
        <v>26</v>
      </c>
      <c r="E3937" s="2">
        <v>23</v>
      </c>
      <c r="F3937" t="str">
        <f t="shared" si="61"/>
        <v>Average Per Device1-in-2October Monthly System Peak DayAll23</v>
      </c>
      <c r="G3937">
        <v>0.90247250000000001</v>
      </c>
      <c r="H3937">
        <v>0.86290770000000006</v>
      </c>
      <c r="I3937">
        <v>65.734899999999996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23026</v>
      </c>
      <c r="P3937" t="s">
        <v>60</v>
      </c>
      <c r="Q3937" t="s">
        <v>58</v>
      </c>
    </row>
    <row r="3938" spans="1:17" x14ac:dyDescent="0.25">
      <c r="A3938" t="s">
        <v>43</v>
      </c>
      <c r="B3938" t="s">
        <v>36</v>
      </c>
      <c r="C3938" t="s">
        <v>52</v>
      </c>
      <c r="D3938" t="s">
        <v>26</v>
      </c>
      <c r="E3938" s="2">
        <v>23</v>
      </c>
      <c r="F3938" t="str">
        <f t="shared" si="61"/>
        <v>Aggregate1-in-2October Monthly System Peak DayAll23</v>
      </c>
      <c r="G3938">
        <v>24.933509999999998</v>
      </c>
      <c r="H3938">
        <v>23.840420000000002</v>
      </c>
      <c r="I3938">
        <v>65.734899999999996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23026</v>
      </c>
      <c r="P3938" t="s">
        <v>60</v>
      </c>
      <c r="Q3938" t="s">
        <v>58</v>
      </c>
    </row>
    <row r="3939" spans="1:17" x14ac:dyDescent="0.25">
      <c r="A3939" t="s">
        <v>30</v>
      </c>
      <c r="B3939" t="s">
        <v>36</v>
      </c>
      <c r="C3939" t="s">
        <v>53</v>
      </c>
      <c r="D3939" t="s">
        <v>59</v>
      </c>
      <c r="E3939" s="2">
        <v>23</v>
      </c>
      <c r="F3939" t="str">
        <f t="shared" si="61"/>
        <v>Average Per Ton1-in-2September Monthly System Peak Day100% Cycling23</v>
      </c>
      <c r="G3939">
        <v>0.34739379999999997</v>
      </c>
      <c r="H3939">
        <v>0.32476549999999998</v>
      </c>
      <c r="I3939">
        <v>72.565200000000004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10695</v>
      </c>
      <c r="P3939" t="s">
        <v>60</v>
      </c>
      <c r="Q3939" t="s">
        <v>58</v>
      </c>
    </row>
    <row r="3940" spans="1:17" x14ac:dyDescent="0.25">
      <c r="A3940" t="s">
        <v>28</v>
      </c>
      <c r="B3940" t="s">
        <v>36</v>
      </c>
      <c r="C3940" t="s">
        <v>53</v>
      </c>
      <c r="D3940" t="s">
        <v>59</v>
      </c>
      <c r="E3940" s="2">
        <v>23</v>
      </c>
      <c r="F3940" t="str">
        <f t="shared" si="61"/>
        <v>Average Per Premise1-in-2September Monthly System Peak Day100% Cycling23</v>
      </c>
      <c r="G3940">
        <v>1.5568930000000001</v>
      </c>
      <c r="H3940">
        <v>1.455481</v>
      </c>
      <c r="I3940">
        <v>72.565200000000004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10695</v>
      </c>
      <c r="P3940" t="s">
        <v>60</v>
      </c>
      <c r="Q3940" t="s">
        <v>58</v>
      </c>
    </row>
    <row r="3941" spans="1:17" x14ac:dyDescent="0.25">
      <c r="A3941" t="s">
        <v>29</v>
      </c>
      <c r="B3941" t="s">
        <v>36</v>
      </c>
      <c r="C3941" t="s">
        <v>53</v>
      </c>
      <c r="D3941" t="s">
        <v>59</v>
      </c>
      <c r="E3941" s="2">
        <v>23</v>
      </c>
      <c r="F3941" t="str">
        <f t="shared" si="61"/>
        <v>Average Per Device1-in-2September Monthly System Peak Day100% Cycling23</v>
      </c>
      <c r="G3941">
        <v>1.2609589999999999</v>
      </c>
      <c r="H3941">
        <v>1.1788240000000001</v>
      </c>
      <c r="I3941">
        <v>72.565200000000004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10695</v>
      </c>
      <c r="P3941" t="s">
        <v>60</v>
      </c>
      <c r="Q3941" t="s">
        <v>58</v>
      </c>
    </row>
    <row r="3942" spans="1:17" x14ac:dyDescent="0.25">
      <c r="A3942" t="s">
        <v>43</v>
      </c>
      <c r="B3942" t="s">
        <v>36</v>
      </c>
      <c r="C3942" t="s">
        <v>53</v>
      </c>
      <c r="D3942" t="s">
        <v>59</v>
      </c>
      <c r="E3942" s="2">
        <v>23</v>
      </c>
      <c r="F3942" t="str">
        <f t="shared" si="61"/>
        <v>Aggregate1-in-2September Monthly System Peak Day100% Cycling23</v>
      </c>
      <c r="G3942">
        <v>16.650970000000001</v>
      </c>
      <c r="H3942">
        <v>15.566369999999999</v>
      </c>
      <c r="I3942">
        <v>72.565200000000004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10695</v>
      </c>
      <c r="P3942" t="s">
        <v>60</v>
      </c>
      <c r="Q3942" t="s">
        <v>58</v>
      </c>
    </row>
    <row r="3943" spans="1:17" x14ac:dyDescent="0.25">
      <c r="A3943" t="s">
        <v>30</v>
      </c>
      <c r="B3943" t="s">
        <v>36</v>
      </c>
      <c r="C3943" t="s">
        <v>53</v>
      </c>
      <c r="D3943" t="s">
        <v>31</v>
      </c>
      <c r="E3943" s="2">
        <v>23</v>
      </c>
      <c r="F3943" t="str">
        <f t="shared" si="61"/>
        <v>Average Per Ton1-in-2September Monthly System Peak Day50% Cycling23</v>
      </c>
      <c r="G3943">
        <v>0.44083939999999999</v>
      </c>
      <c r="H3943">
        <v>0.42773299999999997</v>
      </c>
      <c r="I3943">
        <v>72.266800000000003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12331</v>
      </c>
      <c r="P3943" t="s">
        <v>60</v>
      </c>
      <c r="Q3943" t="s">
        <v>58</v>
      </c>
    </row>
    <row r="3944" spans="1:17" x14ac:dyDescent="0.25">
      <c r="A3944" t="s">
        <v>28</v>
      </c>
      <c r="B3944" t="s">
        <v>36</v>
      </c>
      <c r="C3944" t="s">
        <v>53</v>
      </c>
      <c r="D3944" t="s">
        <v>31</v>
      </c>
      <c r="E3944" s="2">
        <v>23</v>
      </c>
      <c r="F3944" t="str">
        <f t="shared" si="61"/>
        <v>Average Per Premise1-in-2September Monthly System Peak Day50% Cycling23</v>
      </c>
      <c r="G3944">
        <v>1.809561</v>
      </c>
      <c r="H3944">
        <v>1.755762</v>
      </c>
      <c r="I3944">
        <v>72.266800000000003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12331</v>
      </c>
      <c r="P3944" t="s">
        <v>60</v>
      </c>
      <c r="Q3944" t="s">
        <v>58</v>
      </c>
    </row>
    <row r="3945" spans="1:17" x14ac:dyDescent="0.25">
      <c r="A3945" t="s">
        <v>29</v>
      </c>
      <c r="B3945" t="s">
        <v>36</v>
      </c>
      <c r="C3945" t="s">
        <v>53</v>
      </c>
      <c r="D3945" t="s">
        <v>31</v>
      </c>
      <c r="E3945" s="2">
        <v>23</v>
      </c>
      <c r="F3945" t="str">
        <f t="shared" si="61"/>
        <v>Average Per Device1-in-2September Monthly System Peak Day50% Cycling23</v>
      </c>
      <c r="G3945">
        <v>1.5470919999999999</v>
      </c>
      <c r="H3945">
        <v>1.501096</v>
      </c>
      <c r="I3945">
        <v>72.266800000000003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12331</v>
      </c>
      <c r="P3945" t="s">
        <v>60</v>
      </c>
      <c r="Q3945" t="s">
        <v>58</v>
      </c>
    </row>
    <row r="3946" spans="1:17" x14ac:dyDescent="0.25">
      <c r="A3946" t="s">
        <v>43</v>
      </c>
      <c r="B3946" t="s">
        <v>36</v>
      </c>
      <c r="C3946" t="s">
        <v>53</v>
      </c>
      <c r="D3946" t="s">
        <v>31</v>
      </c>
      <c r="E3946" s="2">
        <v>23</v>
      </c>
      <c r="F3946" t="str">
        <f t="shared" si="61"/>
        <v>Aggregate1-in-2September Monthly System Peak Day50% Cycling23</v>
      </c>
      <c r="G3946">
        <v>22.313700000000001</v>
      </c>
      <c r="H3946">
        <v>21.650310000000001</v>
      </c>
      <c r="I3946">
        <v>72.266800000000003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12331</v>
      </c>
      <c r="P3946" t="s">
        <v>60</v>
      </c>
      <c r="Q3946" t="s">
        <v>58</v>
      </c>
    </row>
    <row r="3947" spans="1:17" x14ac:dyDescent="0.25">
      <c r="A3947" t="s">
        <v>30</v>
      </c>
      <c r="B3947" t="s">
        <v>36</v>
      </c>
      <c r="C3947" t="s">
        <v>53</v>
      </c>
      <c r="D3947" t="s">
        <v>26</v>
      </c>
      <c r="E3947" s="2">
        <v>23</v>
      </c>
      <c r="F3947" t="str">
        <f t="shared" si="61"/>
        <v>Average Per Ton1-in-2September Monthly System Peak DayAll23</v>
      </c>
      <c r="G3947">
        <v>0.39743390000000001</v>
      </c>
      <c r="H3947">
        <v>0.37990459999999998</v>
      </c>
      <c r="I3947">
        <v>72.4054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23026</v>
      </c>
      <c r="P3947" t="s">
        <v>60</v>
      </c>
      <c r="Q3947" t="s">
        <v>58</v>
      </c>
    </row>
    <row r="3948" spans="1:17" x14ac:dyDescent="0.25">
      <c r="A3948" t="s">
        <v>28</v>
      </c>
      <c r="B3948" t="s">
        <v>36</v>
      </c>
      <c r="C3948" t="s">
        <v>53</v>
      </c>
      <c r="D3948" t="s">
        <v>26</v>
      </c>
      <c r="E3948" s="2">
        <v>23</v>
      </c>
      <c r="F3948" t="str">
        <f t="shared" si="61"/>
        <v>Average Per Premise1-in-2September Monthly System Peak DayAll23</v>
      </c>
      <c r="G3948">
        <v>1.700952</v>
      </c>
      <c r="H3948">
        <v>1.625929</v>
      </c>
      <c r="I3948">
        <v>72.4054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23026</v>
      </c>
      <c r="P3948" t="s">
        <v>60</v>
      </c>
      <c r="Q3948" t="s">
        <v>58</v>
      </c>
    </row>
    <row r="3949" spans="1:17" x14ac:dyDescent="0.25">
      <c r="A3949" t="s">
        <v>29</v>
      </c>
      <c r="B3949" t="s">
        <v>36</v>
      </c>
      <c r="C3949" t="s">
        <v>53</v>
      </c>
      <c r="D3949" t="s">
        <v>26</v>
      </c>
      <c r="E3949" s="2">
        <v>23</v>
      </c>
      <c r="F3949" t="str">
        <f t="shared" si="61"/>
        <v>Average Per Device1-in-2September Monthly System Peak DayAll23</v>
      </c>
      <c r="G3949">
        <v>1.417624</v>
      </c>
      <c r="H3949">
        <v>1.3550979999999999</v>
      </c>
      <c r="I3949">
        <v>72.4054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23026</v>
      </c>
      <c r="P3949" t="s">
        <v>60</v>
      </c>
      <c r="Q3949" t="s">
        <v>58</v>
      </c>
    </row>
    <row r="3950" spans="1:17" x14ac:dyDescent="0.25">
      <c r="A3950" t="s">
        <v>43</v>
      </c>
      <c r="B3950" t="s">
        <v>36</v>
      </c>
      <c r="C3950" t="s">
        <v>53</v>
      </c>
      <c r="D3950" t="s">
        <v>26</v>
      </c>
      <c r="E3950" s="2">
        <v>23</v>
      </c>
      <c r="F3950" t="str">
        <f t="shared" si="61"/>
        <v>Aggregate1-in-2September Monthly System Peak DayAll23</v>
      </c>
      <c r="G3950">
        <v>39.166119999999999</v>
      </c>
      <c r="H3950">
        <v>37.438650000000003</v>
      </c>
      <c r="I3950">
        <v>72.4054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23026</v>
      </c>
      <c r="P3950" t="s">
        <v>60</v>
      </c>
      <c r="Q3950" t="s">
        <v>58</v>
      </c>
    </row>
    <row r="3951" spans="1:17" x14ac:dyDescent="0.25">
      <c r="A3951" t="s">
        <v>30</v>
      </c>
      <c r="B3951" t="s">
        <v>36</v>
      </c>
      <c r="C3951" t="s">
        <v>48</v>
      </c>
      <c r="D3951" t="s">
        <v>59</v>
      </c>
      <c r="E3951" s="2">
        <v>24</v>
      </c>
      <c r="F3951" t="str">
        <f t="shared" si="61"/>
        <v>Average Per Ton1-in-2August Monthly System Peak Day100% Cycling24</v>
      </c>
      <c r="G3951">
        <v>0.26567069999999998</v>
      </c>
      <c r="H3951">
        <v>0.25064249999999999</v>
      </c>
      <c r="I3951">
        <v>71.786000000000001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10695</v>
      </c>
      <c r="P3951" t="s">
        <v>60</v>
      </c>
      <c r="Q3951" t="s">
        <v>58</v>
      </c>
    </row>
    <row r="3952" spans="1:17" x14ac:dyDescent="0.25">
      <c r="A3952" t="s">
        <v>28</v>
      </c>
      <c r="B3952" t="s">
        <v>36</v>
      </c>
      <c r="C3952" t="s">
        <v>48</v>
      </c>
      <c r="D3952" t="s">
        <v>59</v>
      </c>
      <c r="E3952" s="2">
        <v>24</v>
      </c>
      <c r="F3952" t="str">
        <f t="shared" si="61"/>
        <v>Average Per Premise1-in-2August Monthly System Peak Day100% Cycling24</v>
      </c>
      <c r="G3952">
        <v>1.190639</v>
      </c>
      <c r="H3952">
        <v>1.123289</v>
      </c>
      <c r="I3952">
        <v>71.786000000000001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10695</v>
      </c>
      <c r="P3952" t="s">
        <v>60</v>
      </c>
      <c r="Q3952" t="s">
        <v>58</v>
      </c>
    </row>
    <row r="3953" spans="1:17" x14ac:dyDescent="0.25">
      <c r="A3953" t="s">
        <v>29</v>
      </c>
      <c r="B3953" t="s">
        <v>36</v>
      </c>
      <c r="C3953" t="s">
        <v>48</v>
      </c>
      <c r="D3953" t="s">
        <v>59</v>
      </c>
      <c r="E3953" s="2">
        <v>24</v>
      </c>
      <c r="F3953" t="str">
        <f t="shared" si="61"/>
        <v>Average Per Device1-in-2August Monthly System Peak Day100% Cycling24</v>
      </c>
      <c r="G3953">
        <v>0.96432309999999999</v>
      </c>
      <c r="H3953">
        <v>0.90977439999999998</v>
      </c>
      <c r="I3953">
        <v>71.786000000000001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10695</v>
      </c>
      <c r="P3953" t="s">
        <v>60</v>
      </c>
      <c r="Q3953" t="s">
        <v>58</v>
      </c>
    </row>
    <row r="3954" spans="1:17" x14ac:dyDescent="0.25">
      <c r="A3954" t="s">
        <v>43</v>
      </c>
      <c r="B3954" t="s">
        <v>36</v>
      </c>
      <c r="C3954" t="s">
        <v>48</v>
      </c>
      <c r="D3954" t="s">
        <v>59</v>
      </c>
      <c r="E3954" s="2">
        <v>24</v>
      </c>
      <c r="F3954" t="str">
        <f t="shared" si="61"/>
        <v>Aggregate1-in-2August Monthly System Peak Day100% Cycling24</v>
      </c>
      <c r="G3954">
        <v>12.733890000000001</v>
      </c>
      <c r="H3954">
        <v>12.01357</v>
      </c>
      <c r="I3954">
        <v>71.786000000000001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10695</v>
      </c>
      <c r="P3954" t="s">
        <v>60</v>
      </c>
      <c r="Q3954" t="s">
        <v>58</v>
      </c>
    </row>
    <row r="3955" spans="1:17" x14ac:dyDescent="0.25">
      <c r="A3955" t="s">
        <v>30</v>
      </c>
      <c r="B3955" t="s">
        <v>36</v>
      </c>
      <c r="C3955" t="s">
        <v>48</v>
      </c>
      <c r="D3955" t="s">
        <v>31</v>
      </c>
      <c r="E3955" s="2">
        <v>24</v>
      </c>
      <c r="F3955" t="str">
        <f t="shared" si="61"/>
        <v>Average Per Ton1-in-2August Monthly System Peak Day50% Cycling24</v>
      </c>
      <c r="G3955">
        <v>0.34806540000000002</v>
      </c>
      <c r="H3955">
        <v>0.33677780000000002</v>
      </c>
      <c r="I3955">
        <v>71.635000000000005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12331</v>
      </c>
      <c r="P3955" t="s">
        <v>60</v>
      </c>
      <c r="Q3955" t="s">
        <v>58</v>
      </c>
    </row>
    <row r="3956" spans="1:17" x14ac:dyDescent="0.25">
      <c r="A3956" t="s">
        <v>28</v>
      </c>
      <c r="B3956" t="s">
        <v>36</v>
      </c>
      <c r="C3956" t="s">
        <v>48</v>
      </c>
      <c r="D3956" t="s">
        <v>31</v>
      </c>
      <c r="E3956" s="2">
        <v>24</v>
      </c>
      <c r="F3956" t="str">
        <f t="shared" si="61"/>
        <v>Average Per Premise1-in-2August Monthly System Peak Day50% Cycling24</v>
      </c>
      <c r="G3956">
        <v>1.428742</v>
      </c>
      <c r="H3956">
        <v>1.382409</v>
      </c>
      <c r="I3956">
        <v>71.635000000000005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12331</v>
      </c>
      <c r="P3956" t="s">
        <v>60</v>
      </c>
      <c r="Q3956" t="s">
        <v>58</v>
      </c>
    </row>
    <row r="3957" spans="1:17" x14ac:dyDescent="0.25">
      <c r="A3957" t="s">
        <v>29</v>
      </c>
      <c r="B3957" t="s">
        <v>36</v>
      </c>
      <c r="C3957" t="s">
        <v>48</v>
      </c>
      <c r="D3957" t="s">
        <v>31</v>
      </c>
      <c r="E3957" s="2">
        <v>24</v>
      </c>
      <c r="F3957" t="str">
        <f t="shared" si="61"/>
        <v>Average Per Device1-in-2August Monthly System Peak Day50% Cycling24</v>
      </c>
      <c r="G3957">
        <v>1.221508</v>
      </c>
      <c r="H3957">
        <v>1.1818960000000001</v>
      </c>
      <c r="I3957">
        <v>71.635000000000005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12331</v>
      </c>
      <c r="P3957" t="s">
        <v>60</v>
      </c>
      <c r="Q3957" t="s">
        <v>58</v>
      </c>
    </row>
    <row r="3958" spans="1:17" x14ac:dyDescent="0.25">
      <c r="A3958" t="s">
        <v>43</v>
      </c>
      <c r="B3958" t="s">
        <v>36</v>
      </c>
      <c r="C3958" t="s">
        <v>48</v>
      </c>
      <c r="D3958" t="s">
        <v>31</v>
      </c>
      <c r="E3958" s="2">
        <v>24</v>
      </c>
      <c r="F3958" t="str">
        <f t="shared" si="61"/>
        <v>Aggregate1-in-2August Monthly System Peak Day50% Cycling24</v>
      </c>
      <c r="G3958">
        <v>17.617819999999998</v>
      </c>
      <c r="H3958">
        <v>17.046479999999999</v>
      </c>
      <c r="I3958">
        <v>71.635000000000005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12331</v>
      </c>
      <c r="P3958" t="s">
        <v>60</v>
      </c>
      <c r="Q3958" t="s">
        <v>58</v>
      </c>
    </row>
    <row r="3959" spans="1:17" x14ac:dyDescent="0.25">
      <c r="A3959" t="s">
        <v>30</v>
      </c>
      <c r="B3959" t="s">
        <v>36</v>
      </c>
      <c r="C3959" t="s">
        <v>48</v>
      </c>
      <c r="D3959" t="s">
        <v>26</v>
      </c>
      <c r="E3959" s="2">
        <v>24</v>
      </c>
      <c r="F3959" t="str">
        <f t="shared" si="61"/>
        <v>Average Per Ton1-in-2August Monthly System Peak DayAll24</v>
      </c>
      <c r="G3959">
        <v>0.30979299999999999</v>
      </c>
      <c r="H3959">
        <v>0.29676799999999998</v>
      </c>
      <c r="I3959">
        <v>71.705100000000002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23026</v>
      </c>
      <c r="P3959" t="s">
        <v>60</v>
      </c>
      <c r="Q3959" t="s">
        <v>58</v>
      </c>
    </row>
    <row r="3960" spans="1:17" x14ac:dyDescent="0.25">
      <c r="A3960" t="s">
        <v>28</v>
      </c>
      <c r="B3960" t="s">
        <v>36</v>
      </c>
      <c r="C3960" t="s">
        <v>48</v>
      </c>
      <c r="D3960" t="s">
        <v>26</v>
      </c>
      <c r="E3960" s="2">
        <v>24</v>
      </c>
      <c r="F3960" t="str">
        <f t="shared" si="61"/>
        <v>Average Per Premise1-in-2August Monthly System Peak DayAll24</v>
      </c>
      <c r="G3960">
        <v>1.325863</v>
      </c>
      <c r="H3960">
        <v>1.2701180000000001</v>
      </c>
      <c r="I3960">
        <v>71.705100000000002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23026</v>
      </c>
      <c r="P3960" t="s">
        <v>60</v>
      </c>
      <c r="Q3960" t="s">
        <v>58</v>
      </c>
    </row>
    <row r="3961" spans="1:17" x14ac:dyDescent="0.25">
      <c r="A3961" t="s">
        <v>29</v>
      </c>
      <c r="B3961" t="s">
        <v>36</v>
      </c>
      <c r="C3961" t="s">
        <v>48</v>
      </c>
      <c r="D3961" t="s">
        <v>26</v>
      </c>
      <c r="E3961" s="2">
        <v>24</v>
      </c>
      <c r="F3961" t="str">
        <f t="shared" si="61"/>
        <v>Average Per Device1-in-2August Monthly System Peak DayAll24</v>
      </c>
      <c r="G3961">
        <v>1.1050139999999999</v>
      </c>
      <c r="H3961">
        <v>1.058554</v>
      </c>
      <c r="I3961">
        <v>71.705100000000002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23026</v>
      </c>
      <c r="P3961" t="s">
        <v>60</v>
      </c>
      <c r="Q3961" t="s">
        <v>58</v>
      </c>
    </row>
    <row r="3962" spans="1:17" x14ac:dyDescent="0.25">
      <c r="A3962" t="s">
        <v>43</v>
      </c>
      <c r="B3962" t="s">
        <v>36</v>
      </c>
      <c r="C3962" t="s">
        <v>48</v>
      </c>
      <c r="D3962" t="s">
        <v>26</v>
      </c>
      <c r="E3962" s="2">
        <v>24</v>
      </c>
      <c r="F3962" t="str">
        <f t="shared" si="61"/>
        <v>Aggregate1-in-2August Monthly System Peak DayAll24</v>
      </c>
      <c r="G3962">
        <v>30.529330000000002</v>
      </c>
      <c r="H3962">
        <v>29.245740000000001</v>
      </c>
      <c r="I3962">
        <v>71.705100000000002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23026</v>
      </c>
      <c r="P3962" t="s">
        <v>60</v>
      </c>
      <c r="Q3962" t="s">
        <v>58</v>
      </c>
    </row>
    <row r="3963" spans="1:17" x14ac:dyDescent="0.25">
      <c r="A3963" t="s">
        <v>30</v>
      </c>
      <c r="B3963" t="s">
        <v>36</v>
      </c>
      <c r="C3963" t="s">
        <v>37</v>
      </c>
      <c r="D3963" t="s">
        <v>59</v>
      </c>
      <c r="E3963" s="2">
        <v>24</v>
      </c>
      <c r="F3963" t="str">
        <f t="shared" si="61"/>
        <v>Average Per Ton1-in-2August Typical Event Day100% Cycling24</v>
      </c>
      <c r="G3963">
        <v>0.2329174</v>
      </c>
      <c r="H3963">
        <v>0.21974199999999999</v>
      </c>
      <c r="I3963">
        <v>69.134600000000006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10695</v>
      </c>
      <c r="P3963" t="s">
        <v>60</v>
      </c>
      <c r="Q3963" t="s">
        <v>58</v>
      </c>
    </row>
    <row r="3964" spans="1:17" x14ac:dyDescent="0.25">
      <c r="A3964" t="s">
        <v>28</v>
      </c>
      <c r="B3964" t="s">
        <v>36</v>
      </c>
      <c r="C3964" t="s">
        <v>37</v>
      </c>
      <c r="D3964" t="s">
        <v>59</v>
      </c>
      <c r="E3964" s="2">
        <v>24</v>
      </c>
      <c r="F3964" t="str">
        <f t="shared" si="61"/>
        <v>Average Per Premise1-in-2August Typical Event Day100% Cycling24</v>
      </c>
      <c r="G3964">
        <v>1.0438510000000001</v>
      </c>
      <c r="H3964">
        <v>0.9848036</v>
      </c>
      <c r="I3964">
        <v>69.134600000000006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10695</v>
      </c>
      <c r="P3964" t="s">
        <v>60</v>
      </c>
      <c r="Q3964" t="s">
        <v>58</v>
      </c>
    </row>
    <row r="3965" spans="1:17" x14ac:dyDescent="0.25">
      <c r="A3965" t="s">
        <v>29</v>
      </c>
      <c r="B3965" t="s">
        <v>36</v>
      </c>
      <c r="C3965" t="s">
        <v>37</v>
      </c>
      <c r="D3965" t="s">
        <v>59</v>
      </c>
      <c r="E3965" s="2">
        <v>24</v>
      </c>
      <c r="F3965" t="str">
        <f t="shared" si="61"/>
        <v>Average Per Device1-in-2August Typical Event Day100% Cycling24</v>
      </c>
      <c r="G3965">
        <v>0.84543630000000003</v>
      </c>
      <c r="H3965">
        <v>0.7976126</v>
      </c>
      <c r="I3965">
        <v>69.134600000000006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10695</v>
      </c>
      <c r="P3965" t="s">
        <v>60</v>
      </c>
      <c r="Q3965" t="s">
        <v>58</v>
      </c>
    </row>
    <row r="3966" spans="1:17" x14ac:dyDescent="0.25">
      <c r="A3966" t="s">
        <v>43</v>
      </c>
      <c r="B3966" t="s">
        <v>36</v>
      </c>
      <c r="C3966" t="s">
        <v>37</v>
      </c>
      <c r="D3966" t="s">
        <v>59</v>
      </c>
      <c r="E3966" s="2">
        <v>24</v>
      </c>
      <c r="F3966" t="str">
        <f t="shared" si="61"/>
        <v>Aggregate1-in-2August Typical Event Day100% Cycling24</v>
      </c>
      <c r="G3966">
        <v>11.16399</v>
      </c>
      <c r="H3966">
        <v>10.53247</v>
      </c>
      <c r="I3966">
        <v>69.134600000000006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10695</v>
      </c>
      <c r="P3966" t="s">
        <v>60</v>
      </c>
      <c r="Q3966" t="s">
        <v>58</v>
      </c>
    </row>
    <row r="3967" spans="1:17" x14ac:dyDescent="0.25">
      <c r="A3967" t="s">
        <v>30</v>
      </c>
      <c r="B3967" t="s">
        <v>36</v>
      </c>
      <c r="C3967" t="s">
        <v>37</v>
      </c>
      <c r="D3967" t="s">
        <v>31</v>
      </c>
      <c r="E3967" s="2">
        <v>24</v>
      </c>
      <c r="F3967" t="str">
        <f t="shared" si="61"/>
        <v>Average Per Ton1-in-2August Typical Event Day50% Cycling24</v>
      </c>
      <c r="G3967">
        <v>0.3084247</v>
      </c>
      <c r="H3967">
        <v>0.29842269999999999</v>
      </c>
      <c r="I3967">
        <v>68.931600000000003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12331</v>
      </c>
      <c r="P3967" t="s">
        <v>60</v>
      </c>
      <c r="Q3967" t="s">
        <v>58</v>
      </c>
    </row>
    <row r="3968" spans="1:17" x14ac:dyDescent="0.25">
      <c r="A3968" t="s">
        <v>28</v>
      </c>
      <c r="B3968" t="s">
        <v>36</v>
      </c>
      <c r="C3968" t="s">
        <v>37</v>
      </c>
      <c r="D3968" t="s">
        <v>31</v>
      </c>
      <c r="E3968" s="2">
        <v>24</v>
      </c>
      <c r="F3968" t="str">
        <f t="shared" si="61"/>
        <v>Average Per Premise1-in-2August Typical Event Day50% Cycling24</v>
      </c>
      <c r="G3968">
        <v>1.266025</v>
      </c>
      <c r="H3968">
        <v>1.2249680000000001</v>
      </c>
      <c r="I3968">
        <v>68.931600000000003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12331</v>
      </c>
      <c r="P3968" t="s">
        <v>60</v>
      </c>
      <c r="Q3968" t="s">
        <v>58</v>
      </c>
    </row>
    <row r="3969" spans="1:17" x14ac:dyDescent="0.25">
      <c r="A3969" t="s">
        <v>29</v>
      </c>
      <c r="B3969" t="s">
        <v>36</v>
      </c>
      <c r="C3969" t="s">
        <v>37</v>
      </c>
      <c r="D3969" t="s">
        <v>31</v>
      </c>
      <c r="E3969" s="2">
        <v>24</v>
      </c>
      <c r="F3969" t="str">
        <f t="shared" si="61"/>
        <v>Average Per Device1-in-2August Typical Event Day50% Cycling24</v>
      </c>
      <c r="G3969">
        <v>1.0823929999999999</v>
      </c>
      <c r="H3969">
        <v>1.047291</v>
      </c>
      <c r="I3969">
        <v>68.931600000000003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12331</v>
      </c>
      <c r="P3969" t="s">
        <v>60</v>
      </c>
      <c r="Q3969" t="s">
        <v>58</v>
      </c>
    </row>
    <row r="3970" spans="1:17" x14ac:dyDescent="0.25">
      <c r="A3970" t="s">
        <v>43</v>
      </c>
      <c r="B3970" t="s">
        <v>36</v>
      </c>
      <c r="C3970" t="s">
        <v>37</v>
      </c>
      <c r="D3970" t="s">
        <v>31</v>
      </c>
      <c r="E3970" s="2">
        <v>24</v>
      </c>
      <c r="F3970" t="str">
        <f t="shared" si="61"/>
        <v>Aggregate1-in-2August Typical Event Day50% Cycling24</v>
      </c>
      <c r="G3970">
        <v>15.61135</v>
      </c>
      <c r="H3970">
        <v>15.105079999999999</v>
      </c>
      <c r="I3970">
        <v>68.931600000000003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12331</v>
      </c>
      <c r="P3970" t="s">
        <v>60</v>
      </c>
      <c r="Q3970" t="s">
        <v>58</v>
      </c>
    </row>
    <row r="3971" spans="1:17" x14ac:dyDescent="0.25">
      <c r="A3971" t="s">
        <v>30</v>
      </c>
      <c r="B3971" t="s">
        <v>36</v>
      </c>
      <c r="C3971" t="s">
        <v>37</v>
      </c>
      <c r="D3971" t="s">
        <v>26</v>
      </c>
      <c r="E3971" s="2">
        <v>24</v>
      </c>
      <c r="F3971" t="str">
        <f t="shared" ref="F3971:F4034" si="62">CONCATENATE(A3971,B3971,C3971,D3971,E3971)</f>
        <v>Average Per Ton1-in-2August Typical Event DayAll24</v>
      </c>
      <c r="G3971">
        <v>0.27335159999999997</v>
      </c>
      <c r="H3971">
        <v>0.26187549999999998</v>
      </c>
      <c r="I3971">
        <v>69.025899999999993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23026</v>
      </c>
      <c r="P3971" t="s">
        <v>60</v>
      </c>
      <c r="Q3971" t="s">
        <v>58</v>
      </c>
    </row>
    <row r="3972" spans="1:17" x14ac:dyDescent="0.25">
      <c r="A3972" t="s">
        <v>28</v>
      </c>
      <c r="B3972" t="s">
        <v>36</v>
      </c>
      <c r="C3972" t="s">
        <v>37</v>
      </c>
      <c r="D3972" t="s">
        <v>26</v>
      </c>
      <c r="E3972" s="2">
        <v>24</v>
      </c>
      <c r="F3972" t="str">
        <f t="shared" si="62"/>
        <v>Average Per Premise1-in-2August Typical Event DayAll24</v>
      </c>
      <c r="G3972">
        <v>1.1698999999999999</v>
      </c>
      <c r="H3972">
        <v>1.120784</v>
      </c>
      <c r="I3972">
        <v>69.025899999999993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23026</v>
      </c>
      <c r="P3972" t="s">
        <v>60</v>
      </c>
      <c r="Q3972" t="s">
        <v>58</v>
      </c>
    </row>
    <row r="3973" spans="1:17" x14ac:dyDescent="0.25">
      <c r="A3973" t="s">
        <v>29</v>
      </c>
      <c r="B3973" t="s">
        <v>36</v>
      </c>
      <c r="C3973" t="s">
        <v>37</v>
      </c>
      <c r="D3973" t="s">
        <v>26</v>
      </c>
      <c r="E3973" s="2">
        <v>24</v>
      </c>
      <c r="F3973" t="str">
        <f t="shared" si="62"/>
        <v>Average Per Device1-in-2August Typical Event DayAll24</v>
      </c>
      <c r="G3973">
        <v>0.97502949999999999</v>
      </c>
      <c r="H3973">
        <v>0.93409500000000001</v>
      </c>
      <c r="I3973">
        <v>69.025899999999993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23026</v>
      </c>
      <c r="P3973" t="s">
        <v>60</v>
      </c>
      <c r="Q3973" t="s">
        <v>58</v>
      </c>
    </row>
    <row r="3974" spans="1:17" x14ac:dyDescent="0.25">
      <c r="A3974" t="s">
        <v>43</v>
      </c>
      <c r="B3974" t="s">
        <v>36</v>
      </c>
      <c r="C3974" t="s">
        <v>37</v>
      </c>
      <c r="D3974" t="s">
        <v>26</v>
      </c>
      <c r="E3974" s="2">
        <v>24</v>
      </c>
      <c r="F3974" t="str">
        <f t="shared" si="62"/>
        <v>Aggregate1-in-2August Typical Event DayAll24</v>
      </c>
      <c r="G3974">
        <v>26.938110000000002</v>
      </c>
      <c r="H3974">
        <v>25.807179999999999</v>
      </c>
      <c r="I3974">
        <v>69.025899999999993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23026</v>
      </c>
      <c r="P3974" t="s">
        <v>60</v>
      </c>
      <c r="Q3974" t="s">
        <v>58</v>
      </c>
    </row>
    <row r="3975" spans="1:17" x14ac:dyDescent="0.25">
      <c r="A3975" t="s">
        <v>30</v>
      </c>
      <c r="B3975" t="s">
        <v>36</v>
      </c>
      <c r="C3975" t="s">
        <v>49</v>
      </c>
      <c r="D3975" t="s">
        <v>59</v>
      </c>
      <c r="E3975" s="2">
        <v>24</v>
      </c>
      <c r="F3975" t="str">
        <f t="shared" si="62"/>
        <v>Average Per Ton1-in-2July Monthly System Peak Day100% Cycling24</v>
      </c>
      <c r="G3975">
        <v>0.21152209999999999</v>
      </c>
      <c r="H3975">
        <v>0.19955700000000001</v>
      </c>
      <c r="I3975">
        <v>69.815600000000003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10695</v>
      </c>
      <c r="P3975" t="s">
        <v>60</v>
      </c>
      <c r="Q3975" t="s">
        <v>58</v>
      </c>
    </row>
    <row r="3976" spans="1:17" x14ac:dyDescent="0.25">
      <c r="A3976" t="s">
        <v>28</v>
      </c>
      <c r="B3976" t="s">
        <v>36</v>
      </c>
      <c r="C3976" t="s">
        <v>49</v>
      </c>
      <c r="D3976" t="s">
        <v>59</v>
      </c>
      <c r="E3976" s="2">
        <v>24</v>
      </c>
      <c r="F3976" t="str">
        <f t="shared" si="62"/>
        <v>Average Per Premise1-in-2July Monthly System Peak Day100% Cycling24</v>
      </c>
      <c r="G3976">
        <v>0.94796539999999996</v>
      </c>
      <c r="H3976">
        <v>0.89434190000000002</v>
      </c>
      <c r="I3976">
        <v>69.815600000000003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10695</v>
      </c>
      <c r="P3976" t="s">
        <v>60</v>
      </c>
      <c r="Q3976" t="s">
        <v>58</v>
      </c>
    </row>
    <row r="3977" spans="1:17" x14ac:dyDescent="0.25">
      <c r="A3977" t="s">
        <v>29</v>
      </c>
      <c r="B3977" t="s">
        <v>36</v>
      </c>
      <c r="C3977" t="s">
        <v>49</v>
      </c>
      <c r="D3977" t="s">
        <v>59</v>
      </c>
      <c r="E3977" s="2">
        <v>24</v>
      </c>
      <c r="F3977" t="str">
        <f t="shared" si="62"/>
        <v>Average Per Device1-in-2July Monthly System Peak Day100% Cycling24</v>
      </c>
      <c r="G3977">
        <v>0.76777660000000003</v>
      </c>
      <c r="H3977">
        <v>0.72434580000000004</v>
      </c>
      <c r="I3977">
        <v>69.815600000000003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10695</v>
      </c>
      <c r="P3977" t="s">
        <v>60</v>
      </c>
      <c r="Q3977" t="s">
        <v>58</v>
      </c>
    </row>
    <row r="3978" spans="1:17" x14ac:dyDescent="0.25">
      <c r="A3978" t="s">
        <v>43</v>
      </c>
      <c r="B3978" t="s">
        <v>36</v>
      </c>
      <c r="C3978" t="s">
        <v>49</v>
      </c>
      <c r="D3978" t="s">
        <v>59</v>
      </c>
      <c r="E3978" s="2">
        <v>24</v>
      </c>
      <c r="F3978" t="str">
        <f t="shared" si="62"/>
        <v>Aggregate1-in-2July Monthly System Peak Day100% Cycling24</v>
      </c>
      <c r="G3978">
        <v>10.138489999999999</v>
      </c>
      <c r="H3978">
        <v>9.5649870000000004</v>
      </c>
      <c r="I3978">
        <v>69.815600000000003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10695</v>
      </c>
      <c r="P3978" t="s">
        <v>60</v>
      </c>
      <c r="Q3978" t="s">
        <v>58</v>
      </c>
    </row>
    <row r="3979" spans="1:17" x14ac:dyDescent="0.25">
      <c r="A3979" t="s">
        <v>30</v>
      </c>
      <c r="B3979" t="s">
        <v>36</v>
      </c>
      <c r="C3979" t="s">
        <v>49</v>
      </c>
      <c r="D3979" t="s">
        <v>31</v>
      </c>
      <c r="E3979" s="2">
        <v>24</v>
      </c>
      <c r="F3979" t="str">
        <f t="shared" si="62"/>
        <v>Average Per Ton1-in-2July Monthly System Peak Day50% Cycling24</v>
      </c>
      <c r="G3979">
        <v>0.28149879999999999</v>
      </c>
      <c r="H3979">
        <v>0.2723699</v>
      </c>
      <c r="I3979">
        <v>69.781000000000006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12331</v>
      </c>
      <c r="P3979" t="s">
        <v>60</v>
      </c>
      <c r="Q3979" t="s">
        <v>58</v>
      </c>
    </row>
    <row r="3980" spans="1:17" x14ac:dyDescent="0.25">
      <c r="A3980" t="s">
        <v>28</v>
      </c>
      <c r="B3980" t="s">
        <v>36</v>
      </c>
      <c r="C3980" t="s">
        <v>49</v>
      </c>
      <c r="D3980" t="s">
        <v>31</v>
      </c>
      <c r="E3980" s="2">
        <v>24</v>
      </c>
      <c r="F3980" t="str">
        <f t="shared" si="62"/>
        <v>Average Per Premise1-in-2July Monthly System Peak Day50% Cycling24</v>
      </c>
      <c r="G3980">
        <v>1.1554990000000001</v>
      </c>
      <c r="H3980">
        <v>1.1180270000000001</v>
      </c>
      <c r="I3980">
        <v>69.781000000000006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12331</v>
      </c>
      <c r="P3980" t="s">
        <v>60</v>
      </c>
      <c r="Q3980" t="s">
        <v>58</v>
      </c>
    </row>
    <row r="3981" spans="1:17" x14ac:dyDescent="0.25">
      <c r="A3981" t="s">
        <v>29</v>
      </c>
      <c r="B3981" t="s">
        <v>36</v>
      </c>
      <c r="C3981" t="s">
        <v>49</v>
      </c>
      <c r="D3981" t="s">
        <v>31</v>
      </c>
      <c r="E3981" s="2">
        <v>24</v>
      </c>
      <c r="F3981" t="str">
        <f t="shared" si="62"/>
        <v>Average Per Device1-in-2July Monthly System Peak Day50% Cycling24</v>
      </c>
      <c r="G3981">
        <v>0.9878981</v>
      </c>
      <c r="H3981">
        <v>0.95586119999999997</v>
      </c>
      <c r="I3981">
        <v>69.781000000000006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12331</v>
      </c>
      <c r="P3981" t="s">
        <v>60</v>
      </c>
      <c r="Q3981" t="s">
        <v>58</v>
      </c>
    </row>
    <row r="3982" spans="1:17" x14ac:dyDescent="0.25">
      <c r="A3982" t="s">
        <v>43</v>
      </c>
      <c r="B3982" t="s">
        <v>36</v>
      </c>
      <c r="C3982" t="s">
        <v>49</v>
      </c>
      <c r="D3982" t="s">
        <v>31</v>
      </c>
      <c r="E3982" s="2">
        <v>24</v>
      </c>
      <c r="F3982" t="str">
        <f t="shared" si="62"/>
        <v>Aggregate1-in-2July Monthly System Peak Day50% Cycling24</v>
      </c>
      <c r="G3982">
        <v>14.24845</v>
      </c>
      <c r="H3982">
        <v>13.786390000000001</v>
      </c>
      <c r="I3982">
        <v>69.781000000000006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12331</v>
      </c>
      <c r="P3982" t="s">
        <v>60</v>
      </c>
      <c r="Q3982" t="s">
        <v>58</v>
      </c>
    </row>
    <row r="3983" spans="1:17" x14ac:dyDescent="0.25">
      <c r="A3983" t="s">
        <v>30</v>
      </c>
      <c r="B3983" t="s">
        <v>36</v>
      </c>
      <c r="C3983" t="s">
        <v>49</v>
      </c>
      <c r="D3983" t="s">
        <v>26</v>
      </c>
      <c r="E3983" s="2">
        <v>24</v>
      </c>
      <c r="F3983" t="str">
        <f t="shared" si="62"/>
        <v>Average Per Ton1-in-2July Monthly System Peak DayAll24</v>
      </c>
      <c r="G3983">
        <v>0.24899460000000001</v>
      </c>
      <c r="H3983">
        <v>0.23854829999999999</v>
      </c>
      <c r="I3983">
        <v>69.796999999999997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23026</v>
      </c>
      <c r="P3983" t="s">
        <v>60</v>
      </c>
      <c r="Q3983" t="s">
        <v>58</v>
      </c>
    </row>
    <row r="3984" spans="1:17" x14ac:dyDescent="0.25">
      <c r="A3984" t="s">
        <v>28</v>
      </c>
      <c r="B3984" t="s">
        <v>36</v>
      </c>
      <c r="C3984" t="s">
        <v>49</v>
      </c>
      <c r="D3984" t="s">
        <v>26</v>
      </c>
      <c r="E3984" s="2">
        <v>24</v>
      </c>
      <c r="F3984" t="str">
        <f t="shared" si="62"/>
        <v>Average Per Premise1-in-2July Monthly System Peak DayAll24</v>
      </c>
      <c r="G3984">
        <v>1.0656559999999999</v>
      </c>
      <c r="H3984">
        <v>1.020948</v>
      </c>
      <c r="I3984">
        <v>69.796999999999997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23026</v>
      </c>
      <c r="P3984" t="s">
        <v>60</v>
      </c>
      <c r="Q3984" t="s">
        <v>58</v>
      </c>
    </row>
    <row r="3985" spans="1:17" x14ac:dyDescent="0.25">
      <c r="A3985" t="s">
        <v>29</v>
      </c>
      <c r="B3985" t="s">
        <v>36</v>
      </c>
      <c r="C3985" t="s">
        <v>49</v>
      </c>
      <c r="D3985" t="s">
        <v>26</v>
      </c>
      <c r="E3985" s="2">
        <v>24</v>
      </c>
      <c r="F3985" t="str">
        <f t="shared" si="62"/>
        <v>Average Per Device1-in-2July Monthly System Peak DayAll24</v>
      </c>
      <c r="G3985">
        <v>0.88814959999999998</v>
      </c>
      <c r="H3985">
        <v>0.85088819999999998</v>
      </c>
      <c r="I3985">
        <v>69.796999999999997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23026</v>
      </c>
      <c r="P3985" t="s">
        <v>60</v>
      </c>
      <c r="Q3985" t="s">
        <v>58</v>
      </c>
    </row>
    <row r="3986" spans="1:17" x14ac:dyDescent="0.25">
      <c r="A3986" t="s">
        <v>43</v>
      </c>
      <c r="B3986" t="s">
        <v>36</v>
      </c>
      <c r="C3986" t="s">
        <v>49</v>
      </c>
      <c r="D3986" t="s">
        <v>26</v>
      </c>
      <c r="E3986" s="2">
        <v>24</v>
      </c>
      <c r="F3986" t="str">
        <f t="shared" si="62"/>
        <v>Aggregate1-in-2July Monthly System Peak DayAll24</v>
      </c>
      <c r="G3986">
        <v>24.537800000000001</v>
      </c>
      <c r="H3986">
        <v>23.50834</v>
      </c>
      <c r="I3986">
        <v>69.796999999999997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23026</v>
      </c>
      <c r="P3986" t="s">
        <v>60</v>
      </c>
      <c r="Q3986" t="s">
        <v>58</v>
      </c>
    </row>
    <row r="3987" spans="1:17" x14ac:dyDescent="0.25">
      <c r="A3987" t="s">
        <v>30</v>
      </c>
      <c r="B3987" t="s">
        <v>36</v>
      </c>
      <c r="C3987" t="s">
        <v>50</v>
      </c>
      <c r="D3987" t="s">
        <v>59</v>
      </c>
      <c r="E3987" s="2">
        <v>24</v>
      </c>
      <c r="F3987" t="str">
        <f t="shared" si="62"/>
        <v>Average Per Ton1-in-2June Monthly System Peak Day100% Cycling24</v>
      </c>
      <c r="G3987">
        <v>0.18101049999999999</v>
      </c>
      <c r="H3987">
        <v>0.17077129999999999</v>
      </c>
      <c r="I3987">
        <v>62.9283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10695</v>
      </c>
      <c r="P3987" t="s">
        <v>60</v>
      </c>
      <c r="Q3987" t="s">
        <v>58</v>
      </c>
    </row>
    <row r="3988" spans="1:17" x14ac:dyDescent="0.25">
      <c r="A3988" t="s">
        <v>28</v>
      </c>
      <c r="B3988" t="s">
        <v>36</v>
      </c>
      <c r="C3988" t="s">
        <v>50</v>
      </c>
      <c r="D3988" t="s">
        <v>59</v>
      </c>
      <c r="E3988" s="2">
        <v>24</v>
      </c>
      <c r="F3988" t="str">
        <f t="shared" si="62"/>
        <v>Average Per Premise1-in-2June Monthly System Peak Day100% Cycling24</v>
      </c>
      <c r="G3988">
        <v>0.81122300000000003</v>
      </c>
      <c r="H3988">
        <v>0.76533470000000003</v>
      </c>
      <c r="I3988">
        <v>62.9283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10695</v>
      </c>
      <c r="P3988" t="s">
        <v>60</v>
      </c>
      <c r="Q3988" t="s">
        <v>58</v>
      </c>
    </row>
    <row r="3989" spans="1:17" x14ac:dyDescent="0.25">
      <c r="A3989" t="s">
        <v>29</v>
      </c>
      <c r="B3989" t="s">
        <v>36</v>
      </c>
      <c r="C3989" t="s">
        <v>50</v>
      </c>
      <c r="D3989" t="s">
        <v>59</v>
      </c>
      <c r="E3989" s="2">
        <v>24</v>
      </c>
      <c r="F3989" t="str">
        <f t="shared" si="62"/>
        <v>Average Per Device1-in-2June Monthly System Peak Day100% Cycling24</v>
      </c>
      <c r="G3989">
        <v>0.6570262</v>
      </c>
      <c r="H3989">
        <v>0.61986030000000003</v>
      </c>
      <c r="I3989">
        <v>62.9283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10695</v>
      </c>
      <c r="P3989" t="s">
        <v>60</v>
      </c>
      <c r="Q3989" t="s">
        <v>58</v>
      </c>
    </row>
    <row r="3990" spans="1:17" x14ac:dyDescent="0.25">
      <c r="A3990" t="s">
        <v>43</v>
      </c>
      <c r="B3990" t="s">
        <v>36</v>
      </c>
      <c r="C3990" t="s">
        <v>50</v>
      </c>
      <c r="D3990" t="s">
        <v>59</v>
      </c>
      <c r="E3990" s="2">
        <v>24</v>
      </c>
      <c r="F3990" t="str">
        <f t="shared" si="62"/>
        <v>Aggregate1-in-2June Monthly System Peak Day100% Cycling24</v>
      </c>
      <c r="G3990">
        <v>8.6760300000000008</v>
      </c>
      <c r="H3990">
        <v>8.1852549999999997</v>
      </c>
      <c r="I3990">
        <v>62.9283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10695</v>
      </c>
      <c r="P3990" t="s">
        <v>60</v>
      </c>
      <c r="Q3990" t="s">
        <v>58</v>
      </c>
    </row>
    <row r="3991" spans="1:17" x14ac:dyDescent="0.25">
      <c r="A3991" t="s">
        <v>30</v>
      </c>
      <c r="B3991" t="s">
        <v>36</v>
      </c>
      <c r="C3991" t="s">
        <v>50</v>
      </c>
      <c r="D3991" t="s">
        <v>31</v>
      </c>
      <c r="E3991" s="2">
        <v>24</v>
      </c>
      <c r="F3991" t="str">
        <f t="shared" si="62"/>
        <v>Average Per Ton1-in-2June Monthly System Peak Day50% Cycling24</v>
      </c>
      <c r="G3991">
        <v>0.24544750000000001</v>
      </c>
      <c r="H3991">
        <v>0.2374877</v>
      </c>
      <c r="I3991">
        <v>62.5702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12331</v>
      </c>
      <c r="P3991" t="s">
        <v>60</v>
      </c>
      <c r="Q3991" t="s">
        <v>58</v>
      </c>
    </row>
    <row r="3992" spans="1:17" x14ac:dyDescent="0.25">
      <c r="A3992" t="s">
        <v>28</v>
      </c>
      <c r="B3992" t="s">
        <v>36</v>
      </c>
      <c r="C3992" t="s">
        <v>50</v>
      </c>
      <c r="D3992" t="s">
        <v>31</v>
      </c>
      <c r="E3992" s="2">
        <v>24</v>
      </c>
      <c r="F3992" t="str">
        <f t="shared" si="62"/>
        <v>Average Per Premise1-in-2June Monthly System Peak Day50% Cycling24</v>
      </c>
      <c r="G3992">
        <v>1.0075149999999999</v>
      </c>
      <c r="H3992">
        <v>0.97484190000000004</v>
      </c>
      <c r="I3992">
        <v>62.5702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12331</v>
      </c>
      <c r="P3992" t="s">
        <v>60</v>
      </c>
      <c r="Q3992" t="s">
        <v>58</v>
      </c>
    </row>
    <row r="3993" spans="1:17" x14ac:dyDescent="0.25">
      <c r="A3993" t="s">
        <v>29</v>
      </c>
      <c r="B3993" t="s">
        <v>36</v>
      </c>
      <c r="C3993" t="s">
        <v>50</v>
      </c>
      <c r="D3993" t="s">
        <v>31</v>
      </c>
      <c r="E3993" s="2">
        <v>24</v>
      </c>
      <c r="F3993" t="str">
        <f t="shared" si="62"/>
        <v>Average Per Device1-in-2June Monthly System Peak Day50% Cycling24</v>
      </c>
      <c r="G3993">
        <v>0.8613788</v>
      </c>
      <c r="H3993">
        <v>0.83344479999999999</v>
      </c>
      <c r="I3993">
        <v>62.5702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12331</v>
      </c>
      <c r="P3993" t="s">
        <v>60</v>
      </c>
      <c r="Q3993" t="s">
        <v>58</v>
      </c>
    </row>
    <row r="3994" spans="1:17" x14ac:dyDescent="0.25">
      <c r="A3994" t="s">
        <v>43</v>
      </c>
      <c r="B3994" t="s">
        <v>36</v>
      </c>
      <c r="C3994" t="s">
        <v>50</v>
      </c>
      <c r="D3994" t="s">
        <v>31</v>
      </c>
      <c r="E3994" s="2">
        <v>24</v>
      </c>
      <c r="F3994" t="str">
        <f t="shared" si="62"/>
        <v>Aggregate1-in-2June Monthly System Peak Day50% Cycling24</v>
      </c>
      <c r="G3994">
        <v>12.42367</v>
      </c>
      <c r="H3994">
        <v>12.02078</v>
      </c>
      <c r="I3994">
        <v>62.5702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12331</v>
      </c>
      <c r="P3994" t="s">
        <v>60</v>
      </c>
      <c r="Q3994" t="s">
        <v>58</v>
      </c>
    </row>
    <row r="3995" spans="1:17" x14ac:dyDescent="0.25">
      <c r="A3995" t="s">
        <v>30</v>
      </c>
      <c r="B3995" t="s">
        <v>36</v>
      </c>
      <c r="C3995" t="s">
        <v>50</v>
      </c>
      <c r="D3995" t="s">
        <v>26</v>
      </c>
      <c r="E3995" s="2">
        <v>24</v>
      </c>
      <c r="F3995" t="str">
        <f t="shared" si="62"/>
        <v>Average Per Ton1-in-2June Monthly System Peak DayAll24</v>
      </c>
      <c r="G3995">
        <v>0.2155165</v>
      </c>
      <c r="H3995">
        <v>0.20649790000000001</v>
      </c>
      <c r="I3995">
        <v>62.736499999999999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23026</v>
      </c>
      <c r="P3995" t="s">
        <v>60</v>
      </c>
      <c r="Q3995" t="s">
        <v>58</v>
      </c>
    </row>
    <row r="3996" spans="1:17" x14ac:dyDescent="0.25">
      <c r="A3996" t="s">
        <v>28</v>
      </c>
      <c r="B3996" t="s">
        <v>36</v>
      </c>
      <c r="C3996" t="s">
        <v>50</v>
      </c>
      <c r="D3996" t="s">
        <v>26</v>
      </c>
      <c r="E3996" s="2">
        <v>24</v>
      </c>
      <c r="F3996" t="str">
        <f t="shared" si="62"/>
        <v>Average Per Premise1-in-2June Monthly System Peak DayAll24</v>
      </c>
      <c r="G3996">
        <v>0.9223751</v>
      </c>
      <c r="H3996">
        <v>0.88377729999999999</v>
      </c>
      <c r="I3996">
        <v>62.736499999999999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23026</v>
      </c>
      <c r="P3996" t="s">
        <v>60</v>
      </c>
      <c r="Q3996" t="s">
        <v>58</v>
      </c>
    </row>
    <row r="3997" spans="1:17" x14ac:dyDescent="0.25">
      <c r="A3997" t="s">
        <v>29</v>
      </c>
      <c r="B3997" t="s">
        <v>36</v>
      </c>
      <c r="C3997" t="s">
        <v>50</v>
      </c>
      <c r="D3997" t="s">
        <v>26</v>
      </c>
      <c r="E3997" s="2">
        <v>24</v>
      </c>
      <c r="F3997" t="str">
        <f t="shared" si="62"/>
        <v>Average Per Device1-in-2June Monthly System Peak DayAll24</v>
      </c>
      <c r="G3997">
        <v>0.7687349</v>
      </c>
      <c r="H3997">
        <v>0.73656639999999995</v>
      </c>
      <c r="I3997">
        <v>62.736499999999999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23026</v>
      </c>
      <c r="P3997" t="s">
        <v>60</v>
      </c>
      <c r="Q3997" t="s">
        <v>58</v>
      </c>
    </row>
    <row r="3998" spans="1:17" x14ac:dyDescent="0.25">
      <c r="A3998" t="s">
        <v>43</v>
      </c>
      <c r="B3998" t="s">
        <v>36</v>
      </c>
      <c r="C3998" t="s">
        <v>50</v>
      </c>
      <c r="D3998" t="s">
        <v>26</v>
      </c>
      <c r="E3998" s="2">
        <v>24</v>
      </c>
      <c r="F3998" t="str">
        <f t="shared" si="62"/>
        <v>Aggregate1-in-2June Monthly System Peak DayAll24</v>
      </c>
      <c r="G3998">
        <v>21.238610000000001</v>
      </c>
      <c r="H3998">
        <v>20.34986</v>
      </c>
      <c r="I3998">
        <v>62.736499999999999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23026</v>
      </c>
      <c r="P3998" t="s">
        <v>60</v>
      </c>
      <c r="Q3998" t="s">
        <v>58</v>
      </c>
    </row>
    <row r="3999" spans="1:17" x14ac:dyDescent="0.25">
      <c r="A3999" t="s">
        <v>30</v>
      </c>
      <c r="B3999" t="s">
        <v>36</v>
      </c>
      <c r="C3999" t="s">
        <v>51</v>
      </c>
      <c r="D3999" t="s">
        <v>59</v>
      </c>
      <c r="E3999" s="2">
        <v>24</v>
      </c>
      <c r="F3999" t="str">
        <f t="shared" si="62"/>
        <v>Average Per Ton1-in-2May Monthly System Peak Day100% Cycling24</v>
      </c>
      <c r="G3999">
        <v>0.13724020000000001</v>
      </c>
      <c r="H3999">
        <v>0.12947690000000001</v>
      </c>
      <c r="I3999">
        <v>60.4499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10695</v>
      </c>
      <c r="P3999" t="s">
        <v>60</v>
      </c>
      <c r="Q3999" t="s">
        <v>58</v>
      </c>
    </row>
    <row r="4000" spans="1:17" x14ac:dyDescent="0.25">
      <c r="A4000" t="s">
        <v>28</v>
      </c>
      <c r="B4000" t="s">
        <v>36</v>
      </c>
      <c r="C4000" t="s">
        <v>51</v>
      </c>
      <c r="D4000" t="s">
        <v>59</v>
      </c>
      <c r="E4000" s="2">
        <v>24</v>
      </c>
      <c r="F4000" t="str">
        <f t="shared" si="62"/>
        <v>Average Per Premise1-in-2May Monthly System Peak Day100% Cycling24</v>
      </c>
      <c r="G4000">
        <v>0.61506050000000001</v>
      </c>
      <c r="H4000">
        <v>0.58026849999999996</v>
      </c>
      <c r="I4000">
        <v>60.4499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10695</v>
      </c>
      <c r="P4000" t="s">
        <v>60</v>
      </c>
      <c r="Q4000" t="s">
        <v>58</v>
      </c>
    </row>
    <row r="4001" spans="1:17" x14ac:dyDescent="0.25">
      <c r="A4001" t="s">
        <v>29</v>
      </c>
      <c r="B4001" t="s">
        <v>36</v>
      </c>
      <c r="C4001" t="s">
        <v>51</v>
      </c>
      <c r="D4001" t="s">
        <v>59</v>
      </c>
      <c r="E4001" s="2">
        <v>24</v>
      </c>
      <c r="F4001" t="str">
        <f t="shared" si="62"/>
        <v>Average Per Device1-in-2May Monthly System Peak Day100% Cycling24</v>
      </c>
      <c r="G4001">
        <v>0.49815009999999998</v>
      </c>
      <c r="H4001">
        <v>0.46997129999999998</v>
      </c>
      <c r="I4001">
        <v>60.4499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10695</v>
      </c>
      <c r="P4001" t="s">
        <v>60</v>
      </c>
      <c r="Q4001" t="s">
        <v>58</v>
      </c>
    </row>
    <row r="4002" spans="1:17" x14ac:dyDescent="0.25">
      <c r="A4002" t="s">
        <v>43</v>
      </c>
      <c r="B4002" t="s">
        <v>36</v>
      </c>
      <c r="C4002" t="s">
        <v>51</v>
      </c>
      <c r="D4002" t="s">
        <v>59</v>
      </c>
      <c r="E4002" s="2">
        <v>24</v>
      </c>
      <c r="F4002" t="str">
        <f t="shared" si="62"/>
        <v>Aggregate1-in-2May Monthly System Peak Day100% Cycling24</v>
      </c>
      <c r="G4002">
        <v>6.5780729999999998</v>
      </c>
      <c r="H4002">
        <v>6.205972</v>
      </c>
      <c r="I4002">
        <v>60.4499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10695</v>
      </c>
      <c r="P4002" t="s">
        <v>60</v>
      </c>
      <c r="Q4002" t="s">
        <v>58</v>
      </c>
    </row>
    <row r="4003" spans="1:17" x14ac:dyDescent="0.25">
      <c r="A4003" t="s">
        <v>30</v>
      </c>
      <c r="B4003" t="s">
        <v>36</v>
      </c>
      <c r="C4003" t="s">
        <v>51</v>
      </c>
      <c r="D4003" t="s">
        <v>31</v>
      </c>
      <c r="E4003" s="2">
        <v>24</v>
      </c>
      <c r="F4003" t="str">
        <f t="shared" si="62"/>
        <v>Average Per Ton1-in-2May Monthly System Peak Day50% Cycling24</v>
      </c>
      <c r="G4003">
        <v>0.19432650000000001</v>
      </c>
      <c r="H4003">
        <v>0.18802459999999999</v>
      </c>
      <c r="I4003">
        <v>60.212400000000002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12331</v>
      </c>
      <c r="P4003" t="s">
        <v>60</v>
      </c>
      <c r="Q4003" t="s">
        <v>58</v>
      </c>
    </row>
    <row r="4004" spans="1:17" x14ac:dyDescent="0.25">
      <c r="A4004" t="s">
        <v>28</v>
      </c>
      <c r="B4004" t="s">
        <v>36</v>
      </c>
      <c r="C4004" t="s">
        <v>51</v>
      </c>
      <c r="D4004" t="s">
        <v>31</v>
      </c>
      <c r="E4004" s="2">
        <v>24</v>
      </c>
      <c r="F4004" t="str">
        <f t="shared" si="62"/>
        <v>Average Per Premise1-in-2May Monthly System Peak Day50% Cycling24</v>
      </c>
      <c r="G4004">
        <v>0.79767310000000002</v>
      </c>
      <c r="H4004">
        <v>0.77180499999999996</v>
      </c>
      <c r="I4004">
        <v>60.212400000000002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12331</v>
      </c>
      <c r="P4004" t="s">
        <v>60</v>
      </c>
      <c r="Q4004" t="s">
        <v>58</v>
      </c>
    </row>
    <row r="4005" spans="1:17" x14ac:dyDescent="0.25">
      <c r="A4005" t="s">
        <v>29</v>
      </c>
      <c r="B4005" t="s">
        <v>36</v>
      </c>
      <c r="C4005" t="s">
        <v>51</v>
      </c>
      <c r="D4005" t="s">
        <v>31</v>
      </c>
      <c r="E4005" s="2">
        <v>24</v>
      </c>
      <c r="F4005" t="str">
        <f t="shared" si="62"/>
        <v>Average Per Device1-in-2May Monthly System Peak Day50% Cycling24</v>
      </c>
      <c r="G4005">
        <v>0.68197370000000002</v>
      </c>
      <c r="H4005">
        <v>0.65985769999999999</v>
      </c>
      <c r="I4005">
        <v>60.212400000000002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12331</v>
      </c>
      <c r="P4005" t="s">
        <v>60</v>
      </c>
      <c r="Q4005" t="s">
        <v>58</v>
      </c>
    </row>
    <row r="4006" spans="1:17" x14ac:dyDescent="0.25">
      <c r="A4006" t="s">
        <v>43</v>
      </c>
      <c r="B4006" t="s">
        <v>36</v>
      </c>
      <c r="C4006" t="s">
        <v>51</v>
      </c>
      <c r="D4006" t="s">
        <v>31</v>
      </c>
      <c r="E4006" s="2">
        <v>24</v>
      </c>
      <c r="F4006" t="str">
        <f t="shared" si="62"/>
        <v>Aggregate1-in-2May Monthly System Peak Day50% Cycling24</v>
      </c>
      <c r="G4006">
        <v>9.8361070000000002</v>
      </c>
      <c r="H4006">
        <v>9.5171279999999996</v>
      </c>
      <c r="I4006">
        <v>60.212400000000002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12331</v>
      </c>
      <c r="P4006" t="s">
        <v>60</v>
      </c>
      <c r="Q4006" t="s">
        <v>58</v>
      </c>
    </row>
    <row r="4007" spans="1:17" x14ac:dyDescent="0.25">
      <c r="A4007" t="s">
        <v>30</v>
      </c>
      <c r="B4007" t="s">
        <v>36</v>
      </c>
      <c r="C4007" t="s">
        <v>51</v>
      </c>
      <c r="D4007" t="s">
        <v>26</v>
      </c>
      <c r="E4007" s="2">
        <v>24</v>
      </c>
      <c r="F4007" t="str">
        <f t="shared" si="62"/>
        <v>Average Per Ton1-in-2May Monthly System Peak DayAll24</v>
      </c>
      <c r="G4007">
        <v>0.16780990000000001</v>
      </c>
      <c r="H4007">
        <v>0.16082920000000001</v>
      </c>
      <c r="I4007">
        <v>60.322699999999998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23026</v>
      </c>
      <c r="P4007" t="s">
        <v>60</v>
      </c>
      <c r="Q4007" t="s">
        <v>58</v>
      </c>
    </row>
    <row r="4008" spans="1:17" x14ac:dyDescent="0.25">
      <c r="A4008" t="s">
        <v>28</v>
      </c>
      <c r="B4008" t="s">
        <v>36</v>
      </c>
      <c r="C4008" t="s">
        <v>51</v>
      </c>
      <c r="D4008" t="s">
        <v>26</v>
      </c>
      <c r="E4008" s="2">
        <v>24</v>
      </c>
      <c r="F4008" t="str">
        <f t="shared" si="62"/>
        <v>Average Per Premise1-in-2May Monthly System Peak DayAll24</v>
      </c>
      <c r="G4008">
        <v>0.71819880000000003</v>
      </c>
      <c r="H4008">
        <v>0.68832260000000001</v>
      </c>
      <c r="I4008">
        <v>60.322699999999998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23026</v>
      </c>
      <c r="P4008" t="s">
        <v>60</v>
      </c>
      <c r="Q4008" t="s">
        <v>58</v>
      </c>
    </row>
    <row r="4009" spans="1:17" x14ac:dyDescent="0.25">
      <c r="A4009" t="s">
        <v>29</v>
      </c>
      <c r="B4009" t="s">
        <v>36</v>
      </c>
      <c r="C4009" t="s">
        <v>51</v>
      </c>
      <c r="D4009" t="s">
        <v>26</v>
      </c>
      <c r="E4009" s="2">
        <v>24</v>
      </c>
      <c r="F4009" t="str">
        <f t="shared" si="62"/>
        <v>Average Per Device1-in-2May Monthly System Peak DayAll24</v>
      </c>
      <c r="G4009">
        <v>0.59856830000000005</v>
      </c>
      <c r="H4009">
        <v>0.57366859999999997</v>
      </c>
      <c r="I4009">
        <v>60.322699999999998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23026</v>
      </c>
      <c r="P4009" t="s">
        <v>60</v>
      </c>
      <c r="Q4009" t="s">
        <v>58</v>
      </c>
    </row>
    <row r="4010" spans="1:17" x14ac:dyDescent="0.25">
      <c r="A4010" t="s">
        <v>43</v>
      </c>
      <c r="B4010" t="s">
        <v>36</v>
      </c>
      <c r="C4010" t="s">
        <v>51</v>
      </c>
      <c r="D4010" t="s">
        <v>26</v>
      </c>
      <c r="E4010" s="2">
        <v>24</v>
      </c>
      <c r="F4010" t="str">
        <f t="shared" si="62"/>
        <v>Aggregate1-in-2May Monthly System Peak DayAll24</v>
      </c>
      <c r="G4010">
        <v>16.537240000000001</v>
      </c>
      <c r="H4010">
        <v>15.849320000000001</v>
      </c>
      <c r="I4010">
        <v>60.322699999999998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23026</v>
      </c>
      <c r="P4010" t="s">
        <v>60</v>
      </c>
      <c r="Q4010" t="s">
        <v>58</v>
      </c>
    </row>
    <row r="4011" spans="1:17" x14ac:dyDescent="0.25">
      <c r="A4011" t="s">
        <v>30</v>
      </c>
      <c r="B4011" t="s">
        <v>36</v>
      </c>
      <c r="C4011" t="s">
        <v>52</v>
      </c>
      <c r="D4011" t="s">
        <v>59</v>
      </c>
      <c r="E4011" s="2">
        <v>24</v>
      </c>
      <c r="F4011" t="str">
        <f t="shared" si="62"/>
        <v>Average Per Ton1-in-2October Monthly System Peak Day100% Cycling24</v>
      </c>
      <c r="G4011">
        <v>0.17087260000000001</v>
      </c>
      <c r="H4011">
        <v>0.16120680000000001</v>
      </c>
      <c r="I4011">
        <v>64.820899999999995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10695</v>
      </c>
      <c r="P4011" t="s">
        <v>60</v>
      </c>
      <c r="Q4011" t="s">
        <v>58</v>
      </c>
    </row>
    <row r="4012" spans="1:17" x14ac:dyDescent="0.25">
      <c r="A4012" t="s">
        <v>28</v>
      </c>
      <c r="B4012" t="s">
        <v>36</v>
      </c>
      <c r="C4012" t="s">
        <v>52</v>
      </c>
      <c r="D4012" t="s">
        <v>59</v>
      </c>
      <c r="E4012" s="2">
        <v>24</v>
      </c>
      <c r="F4012" t="str">
        <f t="shared" si="62"/>
        <v>Average Per Premise1-in-2October Monthly System Peak Day100% Cycling24</v>
      </c>
      <c r="G4012">
        <v>0.76578869999999999</v>
      </c>
      <c r="H4012">
        <v>0.72247050000000002</v>
      </c>
      <c r="I4012">
        <v>64.820899999999995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10695</v>
      </c>
      <c r="P4012" t="s">
        <v>60</v>
      </c>
      <c r="Q4012" t="s">
        <v>58</v>
      </c>
    </row>
    <row r="4013" spans="1:17" x14ac:dyDescent="0.25">
      <c r="A4013" t="s">
        <v>29</v>
      </c>
      <c r="B4013" t="s">
        <v>36</v>
      </c>
      <c r="C4013" t="s">
        <v>52</v>
      </c>
      <c r="D4013" t="s">
        <v>59</v>
      </c>
      <c r="E4013" s="2">
        <v>24</v>
      </c>
      <c r="F4013" t="str">
        <f t="shared" si="62"/>
        <v>Average Per Device1-in-2October Monthly System Peak Day100% Cycling24</v>
      </c>
      <c r="G4013">
        <v>0.620228</v>
      </c>
      <c r="H4013">
        <v>0.58514359999999999</v>
      </c>
      <c r="I4013">
        <v>64.820899999999995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10695</v>
      </c>
      <c r="P4013" t="s">
        <v>60</v>
      </c>
      <c r="Q4013" t="s">
        <v>58</v>
      </c>
    </row>
    <row r="4014" spans="1:17" x14ac:dyDescent="0.25">
      <c r="A4014" t="s">
        <v>43</v>
      </c>
      <c r="B4014" t="s">
        <v>36</v>
      </c>
      <c r="C4014" t="s">
        <v>52</v>
      </c>
      <c r="D4014" t="s">
        <v>59</v>
      </c>
      <c r="E4014" s="2">
        <v>24</v>
      </c>
      <c r="F4014" t="str">
        <f t="shared" si="62"/>
        <v>Aggregate1-in-2October Monthly System Peak Day100% Cycling24</v>
      </c>
      <c r="G4014">
        <v>8.1901100000000007</v>
      </c>
      <c r="H4014">
        <v>7.7268220000000003</v>
      </c>
      <c r="I4014">
        <v>64.820899999999995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10695</v>
      </c>
      <c r="P4014" t="s">
        <v>60</v>
      </c>
      <c r="Q4014" t="s">
        <v>58</v>
      </c>
    </row>
    <row r="4015" spans="1:17" x14ac:dyDescent="0.25">
      <c r="A4015" t="s">
        <v>30</v>
      </c>
      <c r="B4015" t="s">
        <v>36</v>
      </c>
      <c r="C4015" t="s">
        <v>52</v>
      </c>
      <c r="D4015" t="s">
        <v>31</v>
      </c>
      <c r="E4015" s="2">
        <v>24</v>
      </c>
      <c r="F4015" t="str">
        <f t="shared" si="62"/>
        <v>Average Per Ton1-in-2October Monthly System Peak Day50% Cycling24</v>
      </c>
      <c r="G4015">
        <v>0.2312294</v>
      </c>
      <c r="H4015">
        <v>0.22373080000000001</v>
      </c>
      <c r="I4015">
        <v>64.519499999999994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12331</v>
      </c>
      <c r="P4015" t="s">
        <v>60</v>
      </c>
      <c r="Q4015" t="s">
        <v>58</v>
      </c>
    </row>
    <row r="4016" spans="1:17" x14ac:dyDescent="0.25">
      <c r="A4016" t="s">
        <v>28</v>
      </c>
      <c r="B4016" t="s">
        <v>36</v>
      </c>
      <c r="C4016" t="s">
        <v>52</v>
      </c>
      <c r="D4016" t="s">
        <v>31</v>
      </c>
      <c r="E4016" s="2">
        <v>24</v>
      </c>
      <c r="F4016" t="str">
        <f t="shared" si="62"/>
        <v>Average Per Premise1-in-2October Monthly System Peak Day50% Cycling24</v>
      </c>
      <c r="G4016">
        <v>0.94915260000000001</v>
      </c>
      <c r="H4016">
        <v>0.91837219999999997</v>
      </c>
      <c r="I4016">
        <v>64.519499999999994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12331</v>
      </c>
      <c r="P4016" t="s">
        <v>60</v>
      </c>
      <c r="Q4016" t="s">
        <v>58</v>
      </c>
    </row>
    <row r="4017" spans="1:17" x14ac:dyDescent="0.25">
      <c r="A4017" t="s">
        <v>29</v>
      </c>
      <c r="B4017" t="s">
        <v>36</v>
      </c>
      <c r="C4017" t="s">
        <v>52</v>
      </c>
      <c r="D4017" t="s">
        <v>31</v>
      </c>
      <c r="E4017" s="2">
        <v>24</v>
      </c>
      <c r="F4017" t="str">
        <f t="shared" si="62"/>
        <v>Average Per Device1-in-2October Monthly System Peak Day50% Cycling24</v>
      </c>
      <c r="G4017">
        <v>0.81148169999999997</v>
      </c>
      <c r="H4017">
        <v>0.78516589999999997</v>
      </c>
      <c r="I4017">
        <v>64.519499999999994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12331</v>
      </c>
      <c r="P4017" t="s">
        <v>60</v>
      </c>
      <c r="Q4017" t="s">
        <v>58</v>
      </c>
    </row>
    <row r="4018" spans="1:17" x14ac:dyDescent="0.25">
      <c r="A4018" t="s">
        <v>43</v>
      </c>
      <c r="B4018" t="s">
        <v>36</v>
      </c>
      <c r="C4018" t="s">
        <v>52</v>
      </c>
      <c r="D4018" t="s">
        <v>31</v>
      </c>
      <c r="E4018" s="2">
        <v>24</v>
      </c>
      <c r="F4018" t="str">
        <f t="shared" si="62"/>
        <v>Aggregate1-in-2October Monthly System Peak Day50% Cycling24</v>
      </c>
      <c r="G4018">
        <v>11.704000000000001</v>
      </c>
      <c r="H4018">
        <v>11.324450000000001</v>
      </c>
      <c r="I4018">
        <v>64.519499999999994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12331</v>
      </c>
      <c r="P4018" t="s">
        <v>60</v>
      </c>
      <c r="Q4018" t="s">
        <v>58</v>
      </c>
    </row>
    <row r="4019" spans="1:17" x14ac:dyDescent="0.25">
      <c r="A4019" t="s">
        <v>30</v>
      </c>
      <c r="B4019" t="s">
        <v>36</v>
      </c>
      <c r="C4019" t="s">
        <v>52</v>
      </c>
      <c r="D4019" t="s">
        <v>26</v>
      </c>
      <c r="E4019" s="2">
        <v>24</v>
      </c>
      <c r="F4019" t="str">
        <f t="shared" si="62"/>
        <v>Average Per Ton1-in-2October Monthly System Peak DayAll24</v>
      </c>
      <c r="G4019">
        <v>0.2031937</v>
      </c>
      <c r="H4019">
        <v>0.19468840000000001</v>
      </c>
      <c r="I4019">
        <v>64.659499999999994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23026</v>
      </c>
      <c r="P4019" t="s">
        <v>60</v>
      </c>
      <c r="Q4019" t="s">
        <v>58</v>
      </c>
    </row>
    <row r="4020" spans="1:17" x14ac:dyDescent="0.25">
      <c r="A4020" t="s">
        <v>28</v>
      </c>
      <c r="B4020" t="s">
        <v>36</v>
      </c>
      <c r="C4020" t="s">
        <v>52</v>
      </c>
      <c r="D4020" t="s">
        <v>26</v>
      </c>
      <c r="E4020" s="2">
        <v>24</v>
      </c>
      <c r="F4020" t="str">
        <f t="shared" si="62"/>
        <v>Average Per Premise1-in-2October Monthly System Peak DayAll24</v>
      </c>
      <c r="G4020">
        <v>0.86963550000000001</v>
      </c>
      <c r="H4020">
        <v>0.83323449999999999</v>
      </c>
      <c r="I4020">
        <v>64.659499999999994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23026</v>
      </c>
      <c r="P4020" t="s">
        <v>60</v>
      </c>
      <c r="Q4020" t="s">
        <v>58</v>
      </c>
    </row>
    <row r="4021" spans="1:17" x14ac:dyDescent="0.25">
      <c r="A4021" t="s">
        <v>29</v>
      </c>
      <c r="B4021" t="s">
        <v>36</v>
      </c>
      <c r="C4021" t="s">
        <v>52</v>
      </c>
      <c r="D4021" t="s">
        <v>26</v>
      </c>
      <c r="E4021" s="2">
        <v>24</v>
      </c>
      <c r="F4021" t="str">
        <f t="shared" si="62"/>
        <v>Average Per Device1-in-2October Monthly System Peak DayAll24</v>
      </c>
      <c r="G4021">
        <v>0.72478019999999999</v>
      </c>
      <c r="H4021">
        <v>0.69444249999999996</v>
      </c>
      <c r="I4021">
        <v>64.659499999999994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23026</v>
      </c>
      <c r="P4021" t="s">
        <v>60</v>
      </c>
      <c r="Q4021" t="s">
        <v>58</v>
      </c>
    </row>
    <row r="4022" spans="1:17" x14ac:dyDescent="0.25">
      <c r="A4022" t="s">
        <v>43</v>
      </c>
      <c r="B4022" t="s">
        <v>36</v>
      </c>
      <c r="C4022" t="s">
        <v>52</v>
      </c>
      <c r="D4022" t="s">
        <v>26</v>
      </c>
      <c r="E4022" s="2">
        <v>24</v>
      </c>
      <c r="F4022" t="str">
        <f t="shared" si="62"/>
        <v>Aggregate1-in-2October Monthly System Peak DayAll24</v>
      </c>
      <c r="G4022">
        <v>20.024229999999999</v>
      </c>
      <c r="H4022">
        <v>19.186060000000001</v>
      </c>
      <c r="I4022">
        <v>64.659499999999994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23026</v>
      </c>
      <c r="P4022" t="s">
        <v>60</v>
      </c>
      <c r="Q4022" t="s">
        <v>58</v>
      </c>
    </row>
    <row r="4023" spans="1:17" x14ac:dyDescent="0.25">
      <c r="A4023" t="s">
        <v>30</v>
      </c>
      <c r="B4023" t="s">
        <v>36</v>
      </c>
      <c r="C4023" t="s">
        <v>53</v>
      </c>
      <c r="D4023" t="s">
        <v>59</v>
      </c>
      <c r="E4023" s="2">
        <v>24</v>
      </c>
      <c r="F4023" t="str">
        <f t="shared" si="62"/>
        <v>Average Per Ton1-in-2September Monthly System Peak Day100% Cycling24</v>
      </c>
      <c r="G4023">
        <v>0.2734663</v>
      </c>
      <c r="H4023">
        <v>0.25799719999999998</v>
      </c>
      <c r="I4023">
        <v>72.008700000000005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10695</v>
      </c>
      <c r="P4023" t="s">
        <v>60</v>
      </c>
      <c r="Q4023" t="s">
        <v>58</v>
      </c>
    </row>
    <row r="4024" spans="1:17" x14ac:dyDescent="0.25">
      <c r="A4024" t="s">
        <v>28</v>
      </c>
      <c r="B4024" t="s">
        <v>36</v>
      </c>
      <c r="C4024" t="s">
        <v>53</v>
      </c>
      <c r="D4024" t="s">
        <v>59</v>
      </c>
      <c r="E4024" s="2">
        <v>24</v>
      </c>
      <c r="F4024" t="str">
        <f t="shared" si="62"/>
        <v>Average Per Premise1-in-2September Monthly System Peak Day100% Cycling24</v>
      </c>
      <c r="G4024">
        <v>1.2255769999999999</v>
      </c>
      <c r="H4024">
        <v>1.15625</v>
      </c>
      <c r="I4024">
        <v>72.008700000000005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10695</v>
      </c>
      <c r="P4024" t="s">
        <v>60</v>
      </c>
      <c r="Q4024" t="s">
        <v>58</v>
      </c>
    </row>
    <row r="4025" spans="1:17" x14ac:dyDescent="0.25">
      <c r="A4025" t="s">
        <v>29</v>
      </c>
      <c r="B4025" t="s">
        <v>36</v>
      </c>
      <c r="C4025" t="s">
        <v>53</v>
      </c>
      <c r="D4025" t="s">
        <v>59</v>
      </c>
      <c r="E4025" s="2">
        <v>24</v>
      </c>
      <c r="F4025" t="str">
        <f t="shared" si="62"/>
        <v>Average Per Device1-in-2September Monthly System Peak Day100% Cycling24</v>
      </c>
      <c r="G4025">
        <v>0.99261960000000005</v>
      </c>
      <c r="H4025">
        <v>0.93647029999999998</v>
      </c>
      <c r="I4025">
        <v>72.008700000000005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10695</v>
      </c>
      <c r="P4025" t="s">
        <v>60</v>
      </c>
      <c r="Q4025" t="s">
        <v>58</v>
      </c>
    </row>
    <row r="4026" spans="1:17" x14ac:dyDescent="0.25">
      <c r="A4026" t="s">
        <v>43</v>
      </c>
      <c r="B4026" t="s">
        <v>36</v>
      </c>
      <c r="C4026" t="s">
        <v>53</v>
      </c>
      <c r="D4026" t="s">
        <v>59</v>
      </c>
      <c r="E4026" s="2">
        <v>24</v>
      </c>
      <c r="F4026" t="str">
        <f t="shared" si="62"/>
        <v>Aggregate1-in-2September Monthly System Peak Day100% Cycling24</v>
      </c>
      <c r="G4026">
        <v>13.10754</v>
      </c>
      <c r="H4026">
        <v>12.36609</v>
      </c>
      <c r="I4026">
        <v>72.008700000000005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10695</v>
      </c>
      <c r="P4026" t="s">
        <v>60</v>
      </c>
      <c r="Q4026" t="s">
        <v>58</v>
      </c>
    </row>
    <row r="4027" spans="1:17" x14ac:dyDescent="0.25">
      <c r="A4027" t="s">
        <v>30</v>
      </c>
      <c r="B4027" t="s">
        <v>36</v>
      </c>
      <c r="C4027" t="s">
        <v>53</v>
      </c>
      <c r="D4027" t="s">
        <v>31</v>
      </c>
      <c r="E4027" s="2">
        <v>24</v>
      </c>
      <c r="F4027" t="str">
        <f t="shared" si="62"/>
        <v>Average Per Ton1-in-2September Monthly System Peak Day50% Cycling24</v>
      </c>
      <c r="G4027">
        <v>0.35868739999999999</v>
      </c>
      <c r="H4027">
        <v>0.34705540000000001</v>
      </c>
      <c r="I4027">
        <v>71.740099999999998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12331</v>
      </c>
      <c r="P4027" t="s">
        <v>60</v>
      </c>
      <c r="Q4027" t="s">
        <v>58</v>
      </c>
    </row>
    <row r="4028" spans="1:17" x14ac:dyDescent="0.25">
      <c r="A4028" t="s">
        <v>28</v>
      </c>
      <c r="B4028" t="s">
        <v>36</v>
      </c>
      <c r="C4028" t="s">
        <v>53</v>
      </c>
      <c r="D4028" t="s">
        <v>31</v>
      </c>
      <c r="E4028" s="2">
        <v>24</v>
      </c>
      <c r="F4028" t="str">
        <f t="shared" si="62"/>
        <v>Average Per Premise1-in-2September Monthly System Peak Day50% Cycling24</v>
      </c>
      <c r="G4028">
        <v>1.4723440000000001</v>
      </c>
      <c r="H4028">
        <v>1.424596</v>
      </c>
      <c r="I4028">
        <v>71.740099999999998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12331</v>
      </c>
      <c r="P4028" t="s">
        <v>60</v>
      </c>
      <c r="Q4028" t="s">
        <v>58</v>
      </c>
    </row>
    <row r="4029" spans="1:17" x14ac:dyDescent="0.25">
      <c r="A4029" t="s">
        <v>29</v>
      </c>
      <c r="B4029" t="s">
        <v>36</v>
      </c>
      <c r="C4029" t="s">
        <v>53</v>
      </c>
      <c r="D4029" t="s">
        <v>31</v>
      </c>
      <c r="E4029" s="2">
        <v>24</v>
      </c>
      <c r="F4029" t="str">
        <f t="shared" si="62"/>
        <v>Average Per Device1-in-2September Monthly System Peak Day50% Cycling24</v>
      </c>
      <c r="G4029">
        <v>1.258786</v>
      </c>
      <c r="H4029">
        <v>1.217964</v>
      </c>
      <c r="I4029">
        <v>71.740099999999998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12331</v>
      </c>
      <c r="P4029" t="s">
        <v>60</v>
      </c>
      <c r="Q4029" t="s">
        <v>58</v>
      </c>
    </row>
    <row r="4030" spans="1:17" x14ac:dyDescent="0.25">
      <c r="A4030" t="s">
        <v>43</v>
      </c>
      <c r="B4030" t="s">
        <v>36</v>
      </c>
      <c r="C4030" t="s">
        <v>53</v>
      </c>
      <c r="D4030" t="s">
        <v>31</v>
      </c>
      <c r="E4030" s="2">
        <v>24</v>
      </c>
      <c r="F4030" t="str">
        <f t="shared" si="62"/>
        <v>Aggregate1-in-2September Monthly System Peak Day50% Cycling24</v>
      </c>
      <c r="G4030">
        <v>18.155470000000001</v>
      </c>
      <c r="H4030">
        <v>17.566700000000001</v>
      </c>
      <c r="I4030">
        <v>71.740099999999998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12331</v>
      </c>
      <c r="P4030" t="s">
        <v>60</v>
      </c>
      <c r="Q4030" t="s">
        <v>58</v>
      </c>
    </row>
    <row r="4031" spans="1:17" x14ac:dyDescent="0.25">
      <c r="A4031" t="s">
        <v>30</v>
      </c>
      <c r="B4031" t="s">
        <v>36</v>
      </c>
      <c r="C4031" t="s">
        <v>53</v>
      </c>
      <c r="D4031" t="s">
        <v>26</v>
      </c>
      <c r="E4031" s="2">
        <v>24</v>
      </c>
      <c r="F4031" t="str">
        <f t="shared" si="62"/>
        <v>Average Per Ton1-in-2September Monthly System Peak DayAll24</v>
      </c>
      <c r="G4031">
        <v>0.3191022</v>
      </c>
      <c r="H4031">
        <v>0.30568790000000001</v>
      </c>
      <c r="I4031">
        <v>71.864900000000006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23026</v>
      </c>
      <c r="P4031" t="s">
        <v>60</v>
      </c>
      <c r="Q4031" t="s">
        <v>58</v>
      </c>
    </row>
    <row r="4032" spans="1:17" x14ac:dyDescent="0.25">
      <c r="A4032" t="s">
        <v>28</v>
      </c>
      <c r="B4032" t="s">
        <v>36</v>
      </c>
      <c r="C4032" t="s">
        <v>53</v>
      </c>
      <c r="D4032" t="s">
        <v>26</v>
      </c>
      <c r="E4032" s="2">
        <v>24</v>
      </c>
      <c r="F4032" t="str">
        <f t="shared" si="62"/>
        <v>Average Per Premise1-in-2September Monthly System Peak DayAll24</v>
      </c>
      <c r="G4032">
        <v>1.3657049999999999</v>
      </c>
      <c r="H4032">
        <v>1.3082940000000001</v>
      </c>
      <c r="I4032">
        <v>71.864900000000006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23026</v>
      </c>
      <c r="P4032" t="s">
        <v>60</v>
      </c>
      <c r="Q4032" t="s">
        <v>58</v>
      </c>
    </row>
    <row r="4033" spans="1:17" x14ac:dyDescent="0.25">
      <c r="A4033" t="s">
        <v>29</v>
      </c>
      <c r="B4033" t="s">
        <v>36</v>
      </c>
      <c r="C4033" t="s">
        <v>53</v>
      </c>
      <c r="D4033" t="s">
        <v>26</v>
      </c>
      <c r="E4033" s="2">
        <v>24</v>
      </c>
      <c r="F4033" t="str">
        <f t="shared" si="62"/>
        <v>Average Per Device1-in-2September Monthly System Peak DayAll24</v>
      </c>
      <c r="G4033">
        <v>1.1382190000000001</v>
      </c>
      <c r="H4033">
        <v>1.090371</v>
      </c>
      <c r="I4033">
        <v>71.864900000000006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23026</v>
      </c>
      <c r="P4033" t="s">
        <v>60</v>
      </c>
      <c r="Q4033" t="s">
        <v>58</v>
      </c>
    </row>
    <row r="4034" spans="1:17" x14ac:dyDescent="0.25">
      <c r="A4034" t="s">
        <v>43</v>
      </c>
      <c r="B4034" t="s">
        <v>36</v>
      </c>
      <c r="C4034" t="s">
        <v>53</v>
      </c>
      <c r="D4034" t="s">
        <v>26</v>
      </c>
      <c r="E4034" s="2">
        <v>24</v>
      </c>
      <c r="F4034" t="str">
        <f t="shared" si="62"/>
        <v>Aggregate1-in-2September Monthly System Peak DayAll24</v>
      </c>
      <c r="G4034">
        <v>31.446729999999999</v>
      </c>
      <c r="H4034">
        <v>30.124780000000001</v>
      </c>
      <c r="I4034">
        <v>71.864900000000006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23026</v>
      </c>
      <c r="P4034" t="s">
        <v>60</v>
      </c>
      <c r="Q4034" t="s">
        <v>58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14" sqref="D14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6.5703125" customWidth="1"/>
    <col min="4" max="4" width="22.570312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6"/>
      <c r="B1" s="6"/>
      <c r="C1" s="6"/>
      <c r="D1" s="6"/>
      <c r="E1" s="6"/>
      <c r="F1" s="6"/>
      <c r="H1" s="6"/>
      <c r="I1" s="6"/>
      <c r="J1" s="6"/>
      <c r="K1" s="6"/>
    </row>
    <row r="2" spans="1:11" x14ac:dyDescent="0.25">
      <c r="A2" s="6" t="s">
        <v>51</v>
      </c>
      <c r="B2" s="7"/>
      <c r="C2" s="8"/>
      <c r="D2" s="8"/>
      <c r="E2" s="9"/>
      <c r="F2" s="6"/>
      <c r="H2" s="6"/>
      <c r="I2" s="6"/>
      <c r="J2" s="6"/>
      <c r="K2" s="6"/>
    </row>
    <row r="3" spans="1:11" x14ac:dyDescent="0.25">
      <c r="A3" s="3" t="s">
        <v>50</v>
      </c>
      <c r="B3" s="7"/>
      <c r="C3" s="8"/>
      <c r="D3" s="8"/>
      <c r="E3" s="6"/>
      <c r="F3" s="6"/>
      <c r="H3" s="6"/>
      <c r="I3" s="6"/>
      <c r="J3" s="6"/>
      <c r="K3" s="6"/>
    </row>
    <row r="4" spans="1:11" x14ac:dyDescent="0.25">
      <c r="A4" s="3" t="s">
        <v>49</v>
      </c>
      <c r="B4" s="7"/>
      <c r="C4" s="8" t="s">
        <v>63</v>
      </c>
      <c r="D4" s="67" t="s">
        <v>64</v>
      </c>
      <c r="E4" s="6"/>
      <c r="F4" s="6"/>
      <c r="H4" s="6"/>
      <c r="I4" s="6"/>
      <c r="J4" s="6"/>
      <c r="K4" s="6"/>
    </row>
    <row r="5" spans="1:11" x14ac:dyDescent="0.25">
      <c r="A5" s="3" t="s">
        <v>48</v>
      </c>
      <c r="B5" s="7"/>
      <c r="C5" s="8"/>
      <c r="D5" s="67" t="s">
        <v>65</v>
      </c>
      <c r="E5" s="6"/>
      <c r="F5" s="6"/>
      <c r="H5" s="6"/>
      <c r="I5" s="6"/>
      <c r="J5" s="6"/>
      <c r="K5" s="6"/>
    </row>
    <row r="6" spans="1:11" x14ac:dyDescent="0.25">
      <c r="A6" s="3" t="s">
        <v>37</v>
      </c>
      <c r="B6" s="7"/>
      <c r="C6" s="8" t="s">
        <v>66</v>
      </c>
      <c r="D6" s="67" t="s">
        <v>67</v>
      </c>
      <c r="E6" s="6"/>
      <c r="F6" s="6"/>
      <c r="H6" s="6"/>
      <c r="I6" s="6"/>
      <c r="J6" s="6"/>
      <c r="K6" s="6"/>
    </row>
    <row r="7" spans="1:11" x14ac:dyDescent="0.25">
      <c r="A7" s="3" t="s">
        <v>53</v>
      </c>
      <c r="B7" s="7"/>
      <c r="C7" s="8"/>
      <c r="D7" s="8"/>
      <c r="E7" s="6"/>
      <c r="F7" s="6"/>
      <c r="H7" s="6"/>
      <c r="I7" s="6"/>
      <c r="J7" s="6"/>
      <c r="K7" s="6"/>
    </row>
    <row r="8" spans="1:11" x14ac:dyDescent="0.25">
      <c r="A8" s="3" t="s">
        <v>52</v>
      </c>
      <c r="B8" s="7"/>
      <c r="C8" s="8"/>
      <c r="D8" s="8"/>
      <c r="E8" s="6"/>
      <c r="F8" s="6"/>
      <c r="H8" s="6"/>
      <c r="I8" s="6"/>
      <c r="J8" s="6"/>
      <c r="K8" s="6"/>
    </row>
    <row r="9" spans="1:11" x14ac:dyDescent="0.25">
      <c r="A9" s="3"/>
      <c r="B9" s="7"/>
      <c r="C9" s="8"/>
      <c r="D9" s="8"/>
      <c r="E9" s="6"/>
      <c r="F9" s="6"/>
      <c r="H9" s="6"/>
      <c r="I9" s="6"/>
      <c r="J9" s="6"/>
      <c r="K9" s="10"/>
    </row>
    <row r="10" spans="1:11" x14ac:dyDescent="0.25">
      <c r="A10" s="3" t="s">
        <v>36</v>
      </c>
      <c r="B10" s="6"/>
      <c r="C10" s="6"/>
      <c r="D10" s="6"/>
      <c r="E10" s="6"/>
      <c r="F10" s="6"/>
    </row>
    <row r="11" spans="1:11" x14ac:dyDescent="0.25">
      <c r="A11" s="6" t="s">
        <v>38</v>
      </c>
      <c r="B11" s="6"/>
      <c r="C11" s="6"/>
      <c r="D11" s="6"/>
      <c r="E11" s="6"/>
      <c r="F11" s="6"/>
    </row>
    <row r="12" spans="1:11" x14ac:dyDescent="0.25">
      <c r="A12" s="6"/>
      <c r="B12" s="6"/>
      <c r="C12" s="6"/>
      <c r="D12" s="6"/>
      <c r="E12" s="6"/>
      <c r="F12" s="6"/>
    </row>
    <row r="13" spans="1:11" x14ac:dyDescent="0.25">
      <c r="A13" s="2" t="s">
        <v>28</v>
      </c>
    </row>
    <row r="14" spans="1:11" x14ac:dyDescent="0.25">
      <c r="A14" s="2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2" t="s">
        <v>26</v>
      </c>
    </row>
    <row r="19" spans="1:1" x14ac:dyDescent="0.25">
      <c r="A19" s="2" t="s">
        <v>31</v>
      </c>
    </row>
    <row r="20" spans="1:1" x14ac:dyDescent="0.25">
      <c r="A20" s="2" t="s">
        <v>59</v>
      </c>
    </row>
    <row r="22" spans="1:1" x14ac:dyDescent="0.25">
      <c r="A22" s="14">
        <v>2015</v>
      </c>
    </row>
    <row r="23" spans="1:1" x14ac:dyDescent="0.25">
      <c r="A23" s="15">
        <f>A22+1</f>
        <v>2016</v>
      </c>
    </row>
    <row r="24" spans="1:1" x14ac:dyDescent="0.25">
      <c r="A24" s="15">
        <f t="shared" ref="A24:A32" si="0">A23+1</f>
        <v>2017</v>
      </c>
    </row>
    <row r="25" spans="1:1" x14ac:dyDescent="0.25">
      <c r="A25" s="15">
        <f t="shared" si="0"/>
        <v>2018</v>
      </c>
    </row>
    <row r="26" spans="1:1" x14ac:dyDescent="0.25">
      <c r="A26" s="15">
        <f t="shared" si="0"/>
        <v>2019</v>
      </c>
    </row>
    <row r="27" spans="1:1" x14ac:dyDescent="0.25">
      <c r="A27" s="15">
        <f t="shared" si="0"/>
        <v>2020</v>
      </c>
    </row>
    <row r="28" spans="1:1" x14ac:dyDescent="0.25">
      <c r="A28" s="15">
        <f t="shared" si="0"/>
        <v>2021</v>
      </c>
    </row>
    <row r="29" spans="1:1" x14ac:dyDescent="0.25">
      <c r="A29" s="15">
        <f t="shared" si="0"/>
        <v>2022</v>
      </c>
    </row>
    <row r="30" spans="1:1" x14ac:dyDescent="0.25">
      <c r="A30" s="15">
        <f t="shared" si="0"/>
        <v>2023</v>
      </c>
    </row>
    <row r="31" spans="1:1" x14ac:dyDescent="0.25">
      <c r="A31" s="15">
        <f t="shared" si="0"/>
        <v>2024</v>
      </c>
    </row>
    <row r="32" spans="1:1" x14ac:dyDescent="0.25">
      <c r="A32" s="15">
        <f t="shared" si="0"/>
        <v>2025</v>
      </c>
    </row>
    <row r="33" spans="1:1" x14ac:dyDescent="0.25">
      <c r="A3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Oh, Jeeheh</cp:lastModifiedBy>
  <dcterms:created xsi:type="dcterms:W3CDTF">2011-10-10T22:52:04Z</dcterms:created>
  <dcterms:modified xsi:type="dcterms:W3CDTF">2015-03-31T23:57:05Z</dcterms:modified>
</cp:coreProperties>
</file>